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Portfolio 1B - Feb 15" sheetId="1" r:id="rId1"/>
    <sheet name="Portfolio 1C - Feb 15" sheetId="2" r:id="rId2"/>
    <sheet name="Portfolio 2A - Feb 15" sheetId="3" r:id="rId3"/>
    <sheet name="Portfolio 2B - Feb 15" sheetId="4" r:id="rId4"/>
    <sheet name="Portfolio 2C - Feb 15" sheetId="5" r:id="rId5"/>
    <sheet name="Portfolio 3A - Feb 15" sheetId="6" r:id="rId6"/>
    <sheet name="Portfolio 3B - Feb 15" sheetId="7" r:id="rId7"/>
    <sheet name="Portfolio 1B - Feb 28" sheetId="8" r:id="rId8"/>
    <sheet name="Portfolio 1C - Feb 28" sheetId="9" r:id="rId9"/>
    <sheet name="Portfolio 2A - Feb 28" sheetId="10" r:id="rId10"/>
    <sheet name="Portfolio 2B - Feb 28" sheetId="11" r:id="rId11"/>
    <sheet name="Portfolio 2C - Feb 28" sheetId="12" r:id="rId12"/>
    <sheet name="Portfolio 3A - Feb 28" sheetId="13" r:id="rId13"/>
    <sheet name="Portfolio 3B - Feb 28" sheetId="14" r:id="rId14"/>
    <sheet name="DashBoard - Schemes AUM" sheetId="15" r:id="rId15"/>
    <sheet name="DashBoard-Investment Objective" sheetId="16" r:id="rId16"/>
    <sheet name="DashBoard-Portfolio" sheetId="17" r:id="rId17"/>
    <sheet name="DashBoard - Portfolio Sch 2" sheetId="18" r:id="rId18"/>
    <sheet name="DashBoard-Scheme Performance" sheetId="19" r:id="rId19"/>
    <sheet name="DashBoard-Expense Ratio" sheetId="20" r:id="rId20"/>
    <sheet name="Anex A1 AUM disclosure" sheetId="21" r:id="rId21"/>
    <sheet name="Anex A2 AUM stateUT wise " sheetId="22" r:id="rId22"/>
    <sheet name="Annexure B vote cast by MF" sheetId="23" r:id="rId23"/>
    <sheet name="Transaction Report-Feb 1 to 15" sheetId="24" r:id="rId24"/>
    <sheet name="Transaction Report-Feb 16 to 28" sheetId="25" r:id="rId25"/>
    <sheet name="XDO_METADATA" sheetId="26" state="hidden" r:id="rId26"/>
  </sheets>
  <definedNames>
    <definedName name="XDO_?FULL_NAME?">'Portfolio 1B - Feb 15'!$A$2</definedName>
    <definedName name="XDO_?FULL_NAME?1?">'Portfolio 1C - Feb 15'!$A$2</definedName>
    <definedName name="XDO_?FULL_NAME?2?">'Portfolio 2A - Feb 15'!$A$2</definedName>
    <definedName name="XDO_?FULL_NAME?3?">'Portfolio 2B - Feb 15'!$A$2</definedName>
    <definedName name="XDO_?FULL_NAME?4?">'Portfolio 2C - Feb 15'!$A$2</definedName>
    <definedName name="XDO_?FULL_NAME?5?">'Portfolio 3A - Feb 15'!$A$2</definedName>
    <definedName name="XDO_?FULL_NAME?6?">'Portfolio 3B - Feb 15'!$A$2</definedName>
    <definedName name="XDO_?INSTRUMENT_1?">'Portfolio 1B - Feb 15'!$B$7:$B$8</definedName>
    <definedName name="XDO_?INSTRUMENT_1?1?">'Portfolio 1C - Feb 15'!$B$7:$B$9</definedName>
    <definedName name="XDO_?INSTRUMENT_1?2?">'Portfolio 2A - Feb 15'!$B$7:$B$8</definedName>
    <definedName name="XDO_?INSTRUMENT_1?3?">'Portfolio 2B - Feb 15'!$B$7:$B$8</definedName>
    <definedName name="XDO_?INSTRUMENT_1?4?">'Portfolio 2C - Feb 15'!$B$7</definedName>
    <definedName name="XDO_?INSTRUMENT_1?5?">'Portfolio 3A - Feb 15'!$B$7:$B$8</definedName>
    <definedName name="XDO_?INSTRUMENT_1?6?">'Portfolio 3B - Feb 15'!$B$7:$B$8</definedName>
    <definedName name="XDO_?INSTRUMENT_2?">'Portfolio 1B - Feb 15'!$B$10:$B$11</definedName>
    <definedName name="XDO_?INSTRUMENT_2?1?">'Portfolio 1C - Feb 15'!$B$10:$B$19</definedName>
    <definedName name="XDO_?INSTRUMENT_2?2?">'Portfolio 2A - Feb 15'!$B$10:$B$19</definedName>
    <definedName name="XDO_?INSTRUMENT_2?3?">'Portfolio 2B - Feb 15'!$B$10:$B$21</definedName>
    <definedName name="XDO_?INSTRUMENT_2?4?">'Portfolio 2C - Feb 15'!$B$10:$B$16</definedName>
    <definedName name="XDO_?INSTRUMENT_2?5?">'Portfolio 3A - Feb 15'!$B$10:$B$17</definedName>
    <definedName name="XDO_?INSTRUMENT_2?6?">'Portfolio 3B - Feb 15'!$B$10:$B$16</definedName>
    <definedName name="XDO_?INSTRUMENT_CP1?">'Portfolio 1B - Feb 15'!$B$13:$B$22</definedName>
    <definedName name="XDO_?INSTRUMENT_CP1?1?">'Portfolio 1C - Feb 15'!$B$13:$B$28</definedName>
    <definedName name="XDO_?INSTRUMENT_CP1?2?">'Portfolio 2A - Feb 15'!$B$13:$B$27</definedName>
    <definedName name="XDO_?INSTRUMENT_CP1?3?">'Portfolio 2B - Feb 15'!$B$13:$B$29</definedName>
    <definedName name="XDO_?INSTRUMENT_CP1?4?">'Portfolio 2C - Feb 15'!$B$13:$B$24</definedName>
    <definedName name="XDO_?INSTRUMENT_CP1?5?">'Portfolio 3A - Feb 15'!$B$13:$B$26</definedName>
    <definedName name="XDO_?INSTRUMENT_CP1?6?">'Portfolio 3B - Feb 15'!$B$13:$B$24</definedName>
    <definedName name="XDO_?INSTRUMENT_CP2?">'Portfolio 1B - Feb 15'!$B$16</definedName>
    <definedName name="XDO_?ISIN_1?">'Portfolio 1B - Feb 15'!$D$7:$D$8</definedName>
    <definedName name="XDO_?ISIN_1?1?">'Portfolio 1C - Feb 15'!$D$7:$D$9</definedName>
    <definedName name="XDO_?ISIN_1?2?">'Portfolio 2A - Feb 15'!$D$7:$D$8</definedName>
    <definedName name="XDO_?ISIN_1?3?">'Portfolio 2B - Feb 15'!$D$7:$D$8</definedName>
    <definedName name="XDO_?ISIN_1?4?">'Portfolio 2C - Feb 15'!$D$7</definedName>
    <definedName name="XDO_?ISIN_1?5?">'Portfolio 3A - Feb 15'!$D$7:$D$8</definedName>
    <definedName name="XDO_?ISIN_1?6?">'Portfolio 3B - Feb 15'!$D$7:$D$8</definedName>
    <definedName name="XDO_?ISIN_2?">'Portfolio 1B - Feb 15'!$D$10:$D$11</definedName>
    <definedName name="XDO_?ISIN_2?1?">'Portfolio 1C - Feb 15'!$D$10:$D$19</definedName>
    <definedName name="XDO_?ISIN_2?2?">'Portfolio 2A - Feb 15'!$D$10:$D$19</definedName>
    <definedName name="XDO_?ISIN_2?3?">'Portfolio 2B - Feb 15'!$D$10:$D$21</definedName>
    <definedName name="XDO_?ISIN_2?4?">'Portfolio 2C - Feb 15'!$D$10:$D$16</definedName>
    <definedName name="XDO_?ISIN_2?5?">'Portfolio 3A - Feb 15'!$D$10:$D$17</definedName>
    <definedName name="XDO_?ISIN_2?6?">'Portfolio 3B - Feb 15'!$D$10:$D$16</definedName>
    <definedName name="XDO_?ISIN_CP1?">'Portfolio 1B - Feb 15'!$D$13:$D$22</definedName>
    <definedName name="XDO_?ISIN_CP1?1?">'Portfolio 1C - Feb 15'!$D$13:$D$28</definedName>
    <definedName name="XDO_?ISIN_CP1?2?">'Portfolio 2A - Feb 15'!$D$13:$D$27</definedName>
    <definedName name="XDO_?ISIN_CP1?3?">'Portfolio 2B - Feb 15'!$D$13:$D$29</definedName>
    <definedName name="XDO_?ISIN_CP1?4?">'Portfolio 2C - Feb 15'!$D$13:$D$24</definedName>
    <definedName name="XDO_?ISIN_CP1?5?">'Portfolio 3A - Feb 15'!$D$13:$D$26</definedName>
    <definedName name="XDO_?ISIN_CP1?6?">'Portfolio 3B - Feb 15'!$D$13:$D$24</definedName>
    <definedName name="XDO_?ISIN_CP2?">'Portfolio 1B - Feb 15'!$D$16</definedName>
    <definedName name="XDO_?MARKET_VALUE_1?">'Portfolio 1B - Feb 15'!$F$7:$F$8</definedName>
    <definedName name="XDO_?MARKET_VALUE_1?1?">'Portfolio 1C - Feb 15'!$F$7:$F$9</definedName>
    <definedName name="XDO_?MARKET_VALUE_1?2?">'Portfolio 2A - Feb 15'!$F$7:$F$8</definedName>
    <definedName name="XDO_?MARKET_VALUE_1?3?">'Portfolio 2B - Feb 15'!$F$7:$F$8</definedName>
    <definedName name="XDO_?MARKET_VALUE_1?4?">'Portfolio 2C - Feb 15'!$F$7</definedName>
    <definedName name="XDO_?MARKET_VALUE_1?5?">'Portfolio 3A - Feb 15'!$F$7:$F$8</definedName>
    <definedName name="XDO_?MARKET_VALUE_1?6?">'Portfolio 3B - Feb 15'!$F$7:$F$8</definedName>
    <definedName name="XDO_?MARKET_VALUE_2?">'Portfolio 1B - Feb 15'!$F$10:$F$11</definedName>
    <definedName name="XDO_?MARKET_VALUE_2?1?">'Portfolio 1C - Feb 15'!$F$10:$F$19</definedName>
    <definedName name="XDO_?MARKET_VALUE_2?2?">'Portfolio 2A - Feb 15'!$F$10:$F$19</definedName>
    <definedName name="XDO_?MARKET_VALUE_2?3?">'Portfolio 2B - Feb 15'!$F$10:$F$21</definedName>
    <definedName name="XDO_?MARKET_VALUE_2?4?">'Portfolio 2C - Feb 15'!$F$10:$F$16</definedName>
    <definedName name="XDO_?MARKET_VALUE_2?5?">'Portfolio 3A - Feb 15'!$F$10:$F$17</definedName>
    <definedName name="XDO_?MARKET_VALUE_2?6?">'Portfolio 3B - Feb 15'!$F$10:$F$16</definedName>
    <definedName name="XDO_?MARKET_VALUE_3?">'Portfolio 1B - Feb 15'!$F$19:$F$27</definedName>
    <definedName name="XDO_?MARKET_VALUE_3?1?">'Portfolio 1C - Feb 15'!$F$19:$F$33</definedName>
    <definedName name="XDO_?MARKET_VALUE_3?2?">'Portfolio 2A - Feb 15'!$F$19:$F$32</definedName>
    <definedName name="XDO_?MARKET_VALUE_3?3?">'Portfolio 2B - Feb 15'!$F$19:$F$34</definedName>
    <definedName name="XDO_?MARKET_VALUE_3?4?">'Portfolio 2C - Feb 15'!$F$19:$F$28</definedName>
    <definedName name="XDO_?MARKET_VALUE_3?5?">'Portfolio 3A - Feb 15'!$F$19:$F$31</definedName>
    <definedName name="XDO_?MARKET_VALUE_3?6?">'Portfolio 3B - Feb 15'!$F$19:$F$29</definedName>
    <definedName name="XDO_?MARKET_VALUE_CP1?">'Portfolio 1B - Feb 15'!$F$13:$F$22</definedName>
    <definedName name="XDO_?MARKET_VALUE_CP1?1?">'Portfolio 1C - Feb 15'!$F$13:$F$28</definedName>
    <definedName name="XDO_?MARKET_VALUE_CP1?2?">'Portfolio 2A - Feb 15'!$F$13:$F$27</definedName>
    <definedName name="XDO_?MARKET_VALUE_CP1?3?">'Portfolio 2B - Feb 15'!$F$13:$F$29</definedName>
    <definedName name="XDO_?MARKET_VALUE_CP1?4?">'Portfolio 2C - Feb 15'!$F$13:$F$24</definedName>
    <definedName name="XDO_?MARKET_VALUE_CP1?5?">'Portfolio 3A - Feb 15'!$F$13:$F$26</definedName>
    <definedName name="XDO_?MARKET_VALUE_CP1?6?">'Portfolio 3B - Feb 15'!$F$13:$F$24</definedName>
    <definedName name="XDO_?MARKET_VALUE_CP2?">'Portfolio 1B - Feb 15'!$F$16</definedName>
    <definedName name="XDO_?PER_ASSETS_1?">'Portfolio 1B - Feb 15'!$G$7:$G$8</definedName>
    <definedName name="XDO_?PER_ASSETS_1?1?">'Portfolio 1C - Feb 15'!$G$7:$G$9</definedName>
    <definedName name="XDO_?PER_ASSETS_1?2?">'Portfolio 2A - Feb 15'!$G$7:$G$8</definedName>
    <definedName name="XDO_?PER_ASSETS_1?3?">'Portfolio 2B - Feb 15'!$G$7:$G$8</definedName>
    <definedName name="XDO_?PER_ASSETS_1?4?">'Portfolio 2C - Feb 15'!$G$7</definedName>
    <definedName name="XDO_?PER_ASSETS_1?5?">'Portfolio 3A - Feb 15'!$G$7:$G$8</definedName>
    <definedName name="XDO_?PER_ASSETS_1?6?">'Portfolio 3B - Feb 15'!$G$7:$G$8</definedName>
    <definedName name="XDO_?PER_ASSETS_2?">'Portfolio 1B - Feb 15'!$G$10:$G$11</definedName>
    <definedName name="XDO_?PER_ASSETS_2?1?">'Portfolio 1C - Feb 15'!$G$10:$G$19</definedName>
    <definedName name="XDO_?PER_ASSETS_2?2?">'Portfolio 2A - Feb 15'!$G$10:$G$19</definedName>
    <definedName name="XDO_?PER_ASSETS_2?3?">'Portfolio 2B - Feb 15'!$G$10:$G$21</definedName>
    <definedName name="XDO_?PER_ASSETS_2?4?">'Portfolio 2C - Feb 15'!$G$10:$G$16</definedName>
    <definedName name="XDO_?PER_ASSETS_2?5?">'Portfolio 3A - Feb 15'!$G$10:$G$17</definedName>
    <definedName name="XDO_?PER_ASSETS_2?6?">'Portfolio 3B - Feb 15'!$G$10:$G$16</definedName>
    <definedName name="XDO_?PER_ASSETS_3?">'Portfolio 1B - Feb 15'!$G$19:$G$27</definedName>
    <definedName name="XDO_?PER_ASSETS_3?1?">'Portfolio 1C - Feb 15'!$G$19:$G$33</definedName>
    <definedName name="XDO_?PER_ASSETS_3?2?">'Portfolio 2A - Feb 15'!$G$19:$G$32</definedName>
    <definedName name="XDO_?PER_ASSETS_3?3?">'Portfolio 2B - Feb 15'!$G$19:$G$34</definedName>
    <definedName name="XDO_?PER_ASSETS_3?4?">'Portfolio 2C - Feb 15'!$G$19:$G$28</definedName>
    <definedName name="XDO_?PER_ASSETS_3?5?">'Portfolio 3A - Feb 15'!$G$19:$G$31</definedName>
    <definedName name="XDO_?PER_ASSETS_3?6?">'Portfolio 3B - Feb 15'!$G$19:$G$29</definedName>
    <definedName name="XDO_?PER_ASSETS_CP1?">'Portfolio 1B - Feb 15'!$G$13:$G$22</definedName>
    <definedName name="XDO_?PER_ASSETS_CP1?1?">'Portfolio 1C - Feb 15'!$G$13:$G$28</definedName>
    <definedName name="XDO_?PER_ASSETS_CP1?2?">'Portfolio 2A - Feb 15'!$G$13:$G$27</definedName>
    <definedName name="XDO_?PER_ASSETS_CP1?3?">'Portfolio 2B - Feb 15'!$G$13:$G$29</definedName>
    <definedName name="XDO_?PER_ASSETS_CP1?4?">'Portfolio 2C - Feb 15'!$G$13:$G$24</definedName>
    <definedName name="XDO_?PER_ASSETS_CP1?5?">'Portfolio 3A - Feb 15'!$G$13:$G$26</definedName>
    <definedName name="XDO_?PER_ASSETS_CP1?6?">'Portfolio 3B - Feb 15'!$G$13:$G$24</definedName>
    <definedName name="XDO_?PER_ASSETS_CP2?">'Portfolio 1B - Feb 15'!$G$16</definedName>
    <definedName name="XDO_?QUANTITE_1?">'Portfolio 1B - Feb 15'!$E$7:$E$8</definedName>
    <definedName name="XDO_?QUANTITE_1?1?">'Portfolio 1C - Feb 15'!$E$7:$E$9</definedName>
    <definedName name="XDO_?QUANTITE_1?2?">'Portfolio 2A - Feb 15'!$E$7:$E$8</definedName>
    <definedName name="XDO_?QUANTITE_1?3?">'Portfolio 2B - Feb 15'!$E$7:$E$8</definedName>
    <definedName name="XDO_?QUANTITE_1?4?">'Portfolio 2C - Feb 15'!$E$7</definedName>
    <definedName name="XDO_?QUANTITE_1?5?">'Portfolio 3A - Feb 15'!$E$7:$E$8</definedName>
    <definedName name="XDO_?QUANTITE_1?6?">'Portfolio 3B - Feb 15'!$E$7:$E$8</definedName>
    <definedName name="XDO_?QUANTITE_2?">'Portfolio 1B - Feb 15'!$E$10:$E$11</definedName>
    <definedName name="XDO_?QUANTITE_2?1?">'Portfolio 1C - Feb 15'!$E$10:$E$19</definedName>
    <definedName name="XDO_?QUANTITE_2?2?">'Portfolio 2A - Feb 15'!$E$10:$E$19</definedName>
    <definedName name="XDO_?QUANTITE_2?3?">'Portfolio 2B - Feb 15'!$E$10:$E$21</definedName>
    <definedName name="XDO_?QUANTITE_2?4?">'Portfolio 2C - Feb 15'!$E$10:$E$16</definedName>
    <definedName name="XDO_?QUANTITE_2?5?">'Portfolio 3A - Feb 15'!$E$10:$E$17</definedName>
    <definedName name="XDO_?QUANTITE_2?6?">'Portfolio 3B - Feb 15'!$E$10:$E$16</definedName>
    <definedName name="XDO_?QUANTITE_3?">'Portfolio 1B - Feb 15'!$E$19:$E$27</definedName>
    <definedName name="XDO_?QUANTITE_3?1?">'Portfolio 1C - Feb 15'!$E$19:$E$33</definedName>
    <definedName name="XDO_?QUANTITE_3?2?">'Portfolio 2A - Feb 15'!$E$19:$E$32</definedName>
    <definedName name="XDO_?QUANTITE_3?3?">'Portfolio 2B - Feb 15'!$E$19:$E$34</definedName>
    <definedName name="XDO_?QUANTITE_3?4?">'Portfolio 2C - Feb 15'!$E$19:$E$28</definedName>
    <definedName name="XDO_?QUANTITE_3?5?">'Portfolio 3A - Feb 15'!$E$19:$E$31</definedName>
    <definedName name="XDO_?QUANTITE_3?6?">'Portfolio 3B - Feb 15'!$E$19:$E$29</definedName>
    <definedName name="XDO_?QUANTITE_CP1?">'Portfolio 1B - Feb 15'!$E$13:$E$22</definedName>
    <definedName name="XDO_?QUANTITE_CP1?1?">'Portfolio 1C - Feb 15'!$E$13:$E$28</definedName>
    <definedName name="XDO_?QUANTITE_CP1?2?">'Portfolio 2A - Feb 15'!$E$13:$E$27</definedName>
    <definedName name="XDO_?QUANTITE_CP1?3?">'Portfolio 2B - Feb 15'!$E$13:$E$29</definedName>
    <definedName name="XDO_?QUANTITE_CP1?4?">'Portfolio 2C - Feb 15'!$E$13:$E$24</definedName>
    <definedName name="XDO_?QUANTITE_CP1?5?">'Portfolio 3A - Feb 15'!$E$13:$E$26</definedName>
    <definedName name="XDO_?QUANTITE_CP1?6?">'Portfolio 3B - Feb 15'!$E$13:$E$24</definedName>
    <definedName name="XDO_?QUANTITE_CP2?">'Portfolio 1B - Feb 15'!$E$16</definedName>
    <definedName name="XDO_?RATING_1?">'Portfolio 1B - Feb 15'!$C$7:$C$8</definedName>
    <definedName name="XDO_?RATING_1?1?">'Portfolio 1C - Feb 15'!$C$7:$C$9</definedName>
    <definedName name="XDO_?RATING_1?2?">'Portfolio 2A - Feb 15'!$C$7:$C$8</definedName>
    <definedName name="XDO_?RATING_1?3?">'Portfolio 2B - Feb 15'!$C$7:$C$8</definedName>
    <definedName name="XDO_?RATING_1?4?">'Portfolio 2C - Feb 15'!$C$7</definedName>
    <definedName name="XDO_?RATING_1?5?">'Portfolio 3A - Feb 15'!$C$7:$C$8</definedName>
    <definedName name="XDO_?RATING_1?6?">'Portfolio 3B - Feb 15'!$C$7:$C$8</definedName>
    <definedName name="XDO_?RATING_2?">'Portfolio 1B - Feb 15'!$C$10:$C$11</definedName>
    <definedName name="XDO_?RATING_2?1?">'Portfolio 1C - Feb 15'!$C$10:$C$19</definedName>
    <definedName name="XDO_?RATING_2?2?">'Portfolio 2A - Feb 15'!$C$10:$C$19</definedName>
    <definedName name="XDO_?RATING_2?3?">'Portfolio 2B - Feb 15'!$C$10:$C$21</definedName>
    <definedName name="XDO_?RATING_2?4?">'Portfolio 2C - Feb 15'!$C$10:$C$16</definedName>
    <definedName name="XDO_?RATING_2?5?">'Portfolio 3A - Feb 15'!$C$10:$C$17</definedName>
    <definedName name="XDO_?RATING_2?6?">'Portfolio 3B - Feb 15'!$C$10:$C$16</definedName>
    <definedName name="XDO_?RATING_CP1?">'Portfolio 1B - Feb 15'!$C$13:$C$22</definedName>
    <definedName name="XDO_?RATING_CP1?1?">'Portfolio 1C - Feb 15'!$C$13:$C$28</definedName>
    <definedName name="XDO_?RATING_CP1?2?">'Portfolio 2A - Feb 15'!$C$13:$C$27</definedName>
    <definedName name="XDO_?RATING_CP1?3?">'Portfolio 2B - Feb 15'!$C$13:$C$29</definedName>
    <definedName name="XDO_?RATING_CP1?4?">'Portfolio 2C - Feb 15'!$C$13:$C$24</definedName>
    <definedName name="XDO_?RATING_CP1?5?">'Portfolio 3A - Feb 15'!$C$13:$C$26</definedName>
    <definedName name="XDO_?RATING_CP1?6?">'Portfolio 3B - Feb 15'!$C$13:$C$24</definedName>
    <definedName name="XDO_?RATING_CP2?">'Portfolio 1B - Feb 15'!$C$16</definedName>
    <definedName name="XDO_?SR_NO_1?">'Portfolio 1B - Feb 15'!$A$7:$A$8</definedName>
    <definedName name="XDO_?SR_NO_1?1?">'Portfolio 1C - Feb 15'!$A$7:$A$9</definedName>
    <definedName name="XDO_?SR_NO_1?2?">'Portfolio 2A - Feb 15'!$A$7:$A$8</definedName>
    <definedName name="XDO_?SR_NO_1?3?">'Portfolio 2B - Feb 15'!$A$7:$A$8</definedName>
    <definedName name="XDO_?SR_NO_1?4?">'Portfolio 2C - Feb 15'!$A$7</definedName>
    <definedName name="XDO_?SR_NO_1?5?">'Portfolio 3A - Feb 15'!$A$7:$A$8</definedName>
    <definedName name="XDO_?SR_NO_1?6?">'Portfolio 3B - Feb 15'!$A$7:$A$8</definedName>
    <definedName name="XDO_?SR_NO_2?">'Portfolio 1B - Feb 15'!$A$10:$A$11</definedName>
    <definedName name="XDO_?SR_NO_2?1?">'Portfolio 1C - Feb 15'!$A$10:$A$19</definedName>
    <definedName name="XDO_?SR_NO_2?2?">'Portfolio 2A - Feb 15'!$A$10:$A$19</definedName>
    <definedName name="XDO_?SR_NO_2?3?">'Portfolio 2B - Feb 15'!$A$10:$A$21</definedName>
    <definedName name="XDO_?SR_NO_2?4?">'Portfolio 2C - Feb 15'!$A$10:$A$16</definedName>
    <definedName name="XDO_?SR_NO_2?5?">'Portfolio 3A - Feb 15'!$A$10:$A$17</definedName>
    <definedName name="XDO_?SR_NO_2?6?">'Portfolio 3B - Feb 15'!$A$10:$A$16</definedName>
    <definedName name="XDO_?SR_NO_CP1?">'Portfolio 1B - Feb 15'!$A$13:$A$22</definedName>
    <definedName name="XDO_?SR_NO_CP1?1?">'Portfolio 1C - Feb 15'!$A$13:$A$28</definedName>
    <definedName name="XDO_?SR_NO_CP1?2?">'Portfolio 2A - Feb 15'!$A$13:$A$27</definedName>
    <definedName name="XDO_?SR_NO_CP1?3?">'Portfolio 2B - Feb 15'!$A$13:$A$29</definedName>
    <definedName name="XDO_?SR_NO_CP1?4?">'Portfolio 2C - Feb 15'!$A$13:$A$24</definedName>
    <definedName name="XDO_?SR_NO_CP1?5?">'Portfolio 3A - Feb 15'!$A$13:$A$26</definedName>
    <definedName name="XDO_?SR_NO_CP1?6?">'Portfolio 3B - Feb 15'!$A$13:$A$24</definedName>
    <definedName name="XDO_?SR_NO_CP2?">'Portfolio 1B - Feb 15'!$A$16</definedName>
    <definedName name="XDO_?ST_LEFT_MARKET_VAL?">'Portfolio 1B - Feb 15'!$F$30</definedName>
    <definedName name="XDO_?ST_LEFT_MARKET_VAL?1?">'Portfolio 1C - Feb 15'!$F$36</definedName>
    <definedName name="XDO_?ST_LEFT_MARKET_VAL?2?">'Portfolio 2A - Feb 15'!$F$35</definedName>
    <definedName name="XDO_?ST_LEFT_MARKET_VAL?3?">'Portfolio 2B - Feb 15'!$F$37</definedName>
    <definedName name="XDO_?ST_LEFT_MARKET_VAL?4?">'Portfolio 2C - Feb 15'!$F$31</definedName>
    <definedName name="XDO_?ST_LEFT_MARKET_VAL?5?">'Portfolio 3A - Feb 15'!$F$34</definedName>
    <definedName name="XDO_?ST_LEFT_MARKET_VAL?6?">'Portfolio 3B - Feb 15'!$F$32</definedName>
    <definedName name="XDO_?ST_LEFT_MARKET_VAL_1?">'Portfolio 1B - Feb 15'!$F$31</definedName>
    <definedName name="XDO_?ST_LEFT_MARKET_VAL_1?1?">'Portfolio 1C - Feb 15'!$F$37</definedName>
    <definedName name="XDO_?ST_LEFT_MARKET_VAL_1?2?">'Portfolio 2A - Feb 15'!$F$36</definedName>
    <definedName name="XDO_?ST_LEFT_MARKET_VAL_1?3?">'Portfolio 2B - Feb 15'!$F$38</definedName>
    <definedName name="XDO_?ST_LEFT_MARKET_VAL_1?4?">'Portfolio 2C - Feb 15'!$F$32</definedName>
    <definedName name="XDO_?ST_LEFT_MARKET_VAL_1?5?">'Portfolio 3A - Feb 15'!$F$35</definedName>
    <definedName name="XDO_?ST_LEFT_MARKET_VAL_1?6?">'Portfolio 3B - Feb 15'!$F$33</definedName>
    <definedName name="XDO_?ST_LEFT_PER_ASSETS?">'Portfolio 1B - Feb 15'!$G$30</definedName>
    <definedName name="XDO_?ST_LEFT_PER_ASSETS?1?">'Portfolio 1C - Feb 15'!$G$36</definedName>
    <definedName name="XDO_?ST_LEFT_PER_ASSETS?2?">'Portfolio 2A - Feb 15'!$G$35</definedName>
    <definedName name="XDO_?ST_LEFT_PER_ASSETS?3?">'Portfolio 2B - Feb 15'!$G$37</definedName>
    <definedName name="XDO_?ST_LEFT_PER_ASSETS?4?">'Portfolio 2C - Feb 15'!$G$31</definedName>
    <definedName name="XDO_?ST_LEFT_PER_ASSETS?5?">'Portfolio 3A - Feb 15'!$G$34</definedName>
    <definedName name="XDO_?ST_LEFT_PER_ASSETS?6?">'Portfolio 3B - Feb 15'!$G$32</definedName>
    <definedName name="XDO_?ST_LEFT_PER_ASSETS_1?">'Portfolio 1B - Feb 15'!$G$31</definedName>
    <definedName name="XDO_?ST_LEFT_PER_ASSETS_1?1?">'Portfolio 1C - Feb 15'!$G$37</definedName>
    <definedName name="XDO_?ST_LEFT_PER_ASSETS_1?2?">'Portfolio 2A - Feb 15'!$G$36</definedName>
    <definedName name="XDO_?ST_LEFT_PER_ASSETS_1?3?">'Portfolio 2B - Feb 15'!$G$38</definedName>
    <definedName name="XDO_?ST_LEFT_PER_ASSETS_1?4?">'Portfolio 2C - Feb 15'!$G$32</definedName>
    <definedName name="XDO_?ST_LEFT_PER_ASSETS_1?5?">'Portfolio 3A - Feb 15'!$G$35</definedName>
    <definedName name="XDO_?ST_LEFT_PER_ASSETS_1?6?">'Portfolio 3B - Feb 15'!$G$33</definedName>
    <definedName name="XDO_?ST_MARKET_VALUE_3?">'Portfolio 1B - Feb 15'!$F$28</definedName>
    <definedName name="XDO_?ST_MARKET_VALUE_3?1?">'Portfolio 1C - Feb 15'!$F$34</definedName>
    <definedName name="XDO_?ST_MARKET_VALUE_3?2?">'Portfolio 2A - Feb 15'!$F$33</definedName>
    <definedName name="XDO_?ST_MARKET_VALUE_3?3?">'Portfolio 2B - Feb 15'!$F$35</definedName>
    <definedName name="XDO_?ST_MARKET_VALUE_3?4?">'Portfolio 2C - Feb 15'!$F$29</definedName>
    <definedName name="XDO_?ST_MARKET_VALUE_3?5?">'Portfolio 3A - Feb 15'!$F$32</definedName>
    <definedName name="XDO_?ST_MARKET_VALUE_3?6?">'Portfolio 3B - Feb 15'!$F$30</definedName>
    <definedName name="XDO_?ST_MARKET_VALUE_4?">'Portfolio 1B - Feb 15'!$F$32</definedName>
    <definedName name="XDO_?ST_MARKET_VALUE_4?1?">'Portfolio 1C - Feb 15'!$F$38</definedName>
    <definedName name="XDO_?ST_MARKET_VALUE_4?2?">'Portfolio 2A - Feb 15'!$F$37</definedName>
    <definedName name="XDO_?ST_MARKET_VALUE_4?3?">'Portfolio 2B - Feb 15'!$F$39</definedName>
    <definedName name="XDO_?ST_MARKET_VALUE_4?4?">'Portfolio 2C - Feb 15'!$F$33</definedName>
    <definedName name="XDO_?ST_MARKET_VALUE_4?5?">'Portfolio 3A - Feb 15'!$F$36</definedName>
    <definedName name="XDO_?ST_MARKET_VALUE_4?6?">'Portfolio 3B - Feb 15'!$F$34</definedName>
    <definedName name="XDO_?ST_PER_ASSETS_3?">'Portfolio 1B - Feb 15'!$G$28</definedName>
    <definedName name="XDO_?ST_PER_ASSETS_3?1?">'Portfolio 1C - Feb 15'!$G$34</definedName>
    <definedName name="XDO_?ST_PER_ASSETS_3?2?">'Portfolio 2A - Feb 15'!$G$33</definedName>
    <definedName name="XDO_?ST_PER_ASSETS_3?3?">'Portfolio 2B - Feb 15'!$G$35</definedName>
    <definedName name="XDO_?ST_PER_ASSETS_3?4?">'Portfolio 2C - Feb 15'!$G$29</definedName>
    <definedName name="XDO_?ST_PER_ASSETS_3?5?">'Portfolio 3A - Feb 15'!$G$32</definedName>
    <definedName name="XDO_?ST_PER_ASSETS_3?6?">'Portfolio 3B - Feb 15'!$G$30</definedName>
    <definedName name="XDO_?ST_TOTAL_MARKET_VALUE?">'Portfolio 1B - Feb 15'!$F$25:$F$27</definedName>
    <definedName name="XDO_?ST_TOTAL_MARKET_VALUE?1?">'Portfolio 1C - Feb 15'!$F$31</definedName>
    <definedName name="XDO_?ST_TOTAL_MARKET_VALUE?10?">'Portfolio 3A - Feb 15'!$F$25:$F$31</definedName>
    <definedName name="XDO_?ST_TOTAL_MARKET_VALUE?11?">'Portfolio 3B - Feb 15'!$F$27</definedName>
    <definedName name="XDO_?ST_TOTAL_MARKET_VALUE?12?">'Portfolio 3B - Feb 15'!$F$25:$F$29</definedName>
    <definedName name="XDO_?ST_TOTAL_MARKET_VALUE?2?">'Portfolio 1C - Feb 15'!$F$25:$F$33</definedName>
    <definedName name="XDO_?ST_TOTAL_MARKET_VALUE?3?">'Portfolio 2A - Feb 15'!$F$30</definedName>
    <definedName name="XDO_?ST_TOTAL_MARKET_VALUE?4?">'Portfolio 2A - Feb 15'!$F$24:$F$32</definedName>
    <definedName name="XDO_?ST_TOTAL_MARKET_VALUE?5?">'Portfolio 2B - Feb 15'!$F$32</definedName>
    <definedName name="XDO_?ST_TOTAL_MARKET_VALUE?6?">'Portfolio 2B - Feb 15'!$F$25:$F$34</definedName>
    <definedName name="XDO_?ST_TOTAL_MARKET_VALUE?7?">'Portfolio 2C - Feb 15'!$F$26</definedName>
    <definedName name="XDO_?ST_TOTAL_MARKET_VALUE?8?">'Portfolio 2C - Feb 15'!$F$25:$F$28</definedName>
    <definedName name="XDO_?ST_TOTAL_MARKET_VALUE?9?">'Portfolio 3A - Feb 15'!$F$29</definedName>
    <definedName name="XDO_?ST_TOTAL_PER_ASSETS?">'Portfolio 1B - Feb 15'!$G$25:$G$27</definedName>
    <definedName name="XDO_?ST_TOTAL_PER_ASSETS?1?">'Portfolio 1C - Feb 15'!$G$31</definedName>
    <definedName name="XDO_?ST_TOTAL_PER_ASSETS?10?">'Portfolio 3A - Feb 15'!$G$25:$G$31</definedName>
    <definedName name="XDO_?ST_TOTAL_PER_ASSETS?11?">'Portfolio 3B - Feb 15'!$G$27</definedName>
    <definedName name="XDO_?ST_TOTAL_PER_ASSETS?12?">'Portfolio 3B - Feb 15'!$G$25:$G$29</definedName>
    <definedName name="XDO_?ST_TOTAL_PER_ASSETS?2?">'Portfolio 1C - Feb 15'!$G$25:$G$33</definedName>
    <definedName name="XDO_?ST_TOTAL_PER_ASSETS?3?">'Portfolio 2A - Feb 15'!$G$30</definedName>
    <definedName name="XDO_?ST_TOTAL_PER_ASSETS?4?">'Portfolio 2A - Feb 15'!$G$24:$G$32</definedName>
    <definedName name="XDO_?ST_TOTAL_PER_ASSETS?5?">'Portfolio 2B - Feb 15'!$G$32</definedName>
    <definedName name="XDO_?ST_TOTAL_PER_ASSETS?6?">'Portfolio 2B - Feb 15'!$G$25:$G$34</definedName>
    <definedName name="XDO_?ST_TOTAL_PER_ASSETS?7?">'Portfolio 2C - Feb 15'!$G$26</definedName>
    <definedName name="XDO_?ST_TOTAL_PER_ASSETS?8?">'Portfolio 2C - Feb 15'!$G$25:$G$28</definedName>
    <definedName name="XDO_?ST_TOTAL_PER_ASSETS?9?">'Portfolio 3A - Feb 15'!$G$29</definedName>
    <definedName name="XDO_?TITLE_DATE?">'Portfolio 1B - Feb 15'!$A$3</definedName>
    <definedName name="XDO_?TITLE_DATE?1?">'Portfolio 1C - Feb 15'!$A$3</definedName>
    <definedName name="XDO_?TITLE_DATE?2?">'Portfolio 2A - Feb 15'!$A$3</definedName>
    <definedName name="XDO_?TITLE_DATE?3?">'Portfolio 2B - Feb 15'!$A$3</definedName>
    <definedName name="XDO_?TITLE_DATE?4?">'Portfolio 2C - Feb 15'!$A$3</definedName>
    <definedName name="XDO_?TITLE_DATE?5?">'Portfolio 3A - Feb 15'!$A$3</definedName>
    <definedName name="XDO_?TITLE_DATE?6?">'Portfolio 3B - Feb 15'!$A$3</definedName>
    <definedName name="XDO_?YTM_1?">'Portfolio 1B - Feb 15'!$H$7:$H$8</definedName>
    <definedName name="XDO_?YTM_1?1?">'Portfolio 1C - Feb 15'!$H$7:$H$9</definedName>
    <definedName name="XDO_?YTM_1?2?">'Portfolio 2A - Feb 15'!$H$7:$H$8</definedName>
    <definedName name="XDO_?YTM_1?3?">'Portfolio 2B - Feb 15'!$H$7:$H$8</definedName>
    <definedName name="XDO_?YTM_1?4?">'Portfolio 2C - Feb 15'!$H$7</definedName>
    <definedName name="XDO_?YTM_1?5?">'Portfolio 3A - Feb 15'!$H$7:$H$8</definedName>
    <definedName name="XDO_?YTM_1?6?">'Portfolio 3B - Feb 15'!$H$7:$H$8</definedName>
    <definedName name="XDO_?YTM_2?">'Portfolio 1B - Feb 15'!$H$10:$H$11</definedName>
    <definedName name="XDO_?YTM_2?1?">'Portfolio 1C - Feb 15'!$H$10:$H$19</definedName>
    <definedName name="XDO_?YTM_2?2?">'Portfolio 2A - Feb 15'!$H$10:$H$19</definedName>
    <definedName name="XDO_?YTM_2?3?">'Portfolio 2B - Feb 15'!$H$10:$H$21</definedName>
    <definedName name="XDO_?YTM_2?4?">'Portfolio 2C - Feb 15'!$H$10:$H$16</definedName>
    <definedName name="XDO_?YTM_2?5?">'Portfolio 3A - Feb 15'!$H$10:$H$17</definedName>
    <definedName name="XDO_?YTM_2?6?">'Portfolio 3B - Feb 15'!$H$10:$H$16</definedName>
    <definedName name="XDO_?YTM_CP1?">'Portfolio 1B - Feb 15'!$H$13:$H$22</definedName>
    <definedName name="XDO_?YTM_CP1?1?">'Portfolio 1C - Feb 15'!$H$13:$H$28</definedName>
    <definedName name="XDO_?YTM_CP1?2?">'Portfolio 2A - Feb 15'!$H$13:$H$27</definedName>
    <definedName name="XDO_?YTM_CP1?3?">'Portfolio 2B - Feb 15'!$H$13:$H$29</definedName>
    <definedName name="XDO_?YTM_CP1?4?">'Portfolio 2C - Feb 15'!$H$13:$H$24</definedName>
    <definedName name="XDO_?YTM_CP1?5?">'Portfolio 3A - Feb 15'!$H$13:$H$26</definedName>
    <definedName name="XDO_?YTM_CP1?6?">'Portfolio 3B - Feb 15'!$H$13:$H$24</definedName>
    <definedName name="XDO_?YTM_CP2?">'Portfolio 1B - Feb 15'!$H$16</definedName>
    <definedName name="XDO_GROUP_?G_1?">'Portfolio 1B - Feb 15'!$A$7:$H$8</definedName>
    <definedName name="XDO_GROUP_?G_1?1?">'Portfolio 1C - Feb 15'!$A$7:$H$9</definedName>
    <definedName name="XDO_GROUP_?G_1?2?">'Portfolio 2A - Feb 15'!$A$7:$H$8</definedName>
    <definedName name="XDO_GROUP_?G_1?3?">'Portfolio 2B - Feb 15'!$A$7:$H$8</definedName>
    <definedName name="XDO_GROUP_?G_1?4?">'Portfolio 2C - Feb 15'!$A$7:$H$7</definedName>
    <definedName name="XDO_GROUP_?G_1?5?">'Portfolio 3A - Feb 15'!$A$7:$H$8</definedName>
    <definedName name="XDO_GROUP_?G_1?6?">'Portfolio 3B - Feb 15'!$A$7:$H$8</definedName>
    <definedName name="XDO_GROUP_?G_2?">'Portfolio 1B - Feb 15'!$A$11:$H$11</definedName>
    <definedName name="XDO_GROUP_?G_2?1?">'Portfolio 1C - Feb 15'!$A$12:$H$19</definedName>
    <definedName name="XDO_GROUP_?G_2?2?">'Portfolio 2A - Feb 15'!$A$11:$H$19</definedName>
    <definedName name="XDO_GROUP_?G_2?3?">'Portfolio 2B - Feb 15'!$A$11:$H$21</definedName>
    <definedName name="XDO_GROUP_?G_2?4?">'Portfolio 2C - Feb 15'!$A$10:$H$16</definedName>
    <definedName name="XDO_GROUP_?G_2?5?">'Portfolio 3A - Feb 15'!$A$11:$H$17</definedName>
    <definedName name="XDO_GROUP_?G_2?6?">'Portfolio 3B - Feb 15'!$A$11:$H$16</definedName>
    <definedName name="XDO_GROUP_?G_4?">'Portfolio 1B - Feb 15'!$E$27:$H$27</definedName>
    <definedName name="XDO_GROUP_?G_4?1?">'Portfolio 1C - Feb 15'!$E$33:$H$33</definedName>
    <definedName name="XDO_GROUP_?G_4?2?">'Portfolio 2A - Feb 15'!$E$32:$H$32</definedName>
    <definedName name="XDO_GROUP_?G_4?3?">'Portfolio 2B - Feb 15'!$E$34:$H$34</definedName>
    <definedName name="XDO_GROUP_?G_4?4?">'Portfolio 2C - Feb 15'!$E$28:$H$28</definedName>
    <definedName name="XDO_GROUP_?G_4?5?">'Portfolio 3A - Feb 15'!$E$31:$H$31</definedName>
    <definedName name="XDO_GROUP_?G_4?6?">'Portfolio 3B - Feb 15'!$E$29:$H$29</definedName>
    <definedName name="XDO_GROUP_?G_7?">'Portfolio 1B - Feb 15'!$A$15:$H$22</definedName>
    <definedName name="XDO_GROUP_?G_7?1?">'Portfolio 1C - Feb 15'!$A$22:$H$28</definedName>
    <definedName name="XDO_GROUP_?G_7?2?">'Portfolio 2A - Feb 15'!$A$22:$H$27</definedName>
    <definedName name="XDO_GROUP_?G_7?3?">'Portfolio 2B - Feb 15'!$A$24:$H$29</definedName>
    <definedName name="XDO_GROUP_?G_7?4?">'Portfolio 2C - Feb 15'!$A$19:$H$24</definedName>
    <definedName name="XDO_GROUP_?G_7?5?">'Portfolio 3A - Feb 15'!$A$20:$H$26</definedName>
    <definedName name="XDO_GROUP_?G_7?6?">'Portfolio 3B - Feb 15'!$A$19:$H$24</definedName>
    <definedName name="XDO_GROUP_?G_8?">'Portfolio 1B - Feb 15'!#REF!</definedName>
    <definedName name="XDO_GROUP_?G_8?1?">'Portfolio 1C - Feb 15'!#REF!</definedName>
    <definedName name="XDO_GROUP_?G_8?2?">'Portfolio 2A - Feb 15'!#REF!</definedName>
    <definedName name="XDO_GROUP_?G_8?3?">'Portfolio 2B - Feb 15'!#REF!</definedName>
    <definedName name="XDO_GROUP_?G_8?4?">'Portfolio 2C - Feb 15'!#REF!</definedName>
    <definedName name="XDO_GROUP_?G_8?5?">'Portfolio 3A - Feb 15'!#REF!</definedName>
    <definedName name="XDO_GROUP_?G_8?6?">'Portfolio 3B - Feb 15'!#REF!</definedName>
  </definedNames>
  <calcPr fullCalcOnLoad="1"/>
</workbook>
</file>

<file path=xl/sharedStrings.xml><?xml version="1.0" encoding="utf-8"?>
<sst xmlns="http://schemas.openxmlformats.org/spreadsheetml/2006/main" count="2784" uniqueCount="363">
  <si>
    <t>Portfolio as on 15-Feb-2021</t>
  </si>
  <si>
    <t>Sr. No.</t>
  </si>
  <si>
    <t>Name Of Instrument</t>
  </si>
  <si>
    <t>Rating/Industry</t>
  </si>
  <si>
    <t>ISIN</t>
  </si>
  <si>
    <t>Quantity</t>
  </si>
  <si>
    <t>Market Value (In Rs. lakh)</t>
  </si>
  <si>
    <t>% To Net Assets</t>
  </si>
  <si>
    <t>YTM</t>
  </si>
  <si>
    <t>Debt instrument - listed / Awaiting listing</t>
  </si>
  <si>
    <t>IL&amp;FS Wind Energy Ltd</t>
  </si>
  <si>
    <t>ICRA-D</t>
  </si>
  <si>
    <t>INE810V08031</t>
  </si>
  <si>
    <t>Shrem Tollway Pvt Ltd</t>
  </si>
  <si>
    <t>IND-A+</t>
  </si>
  <si>
    <t>INE00UD07059</t>
  </si>
  <si>
    <t>Debt Instrument-Privately Placed-Unlisted</t>
  </si>
  <si>
    <t>INE210A07014</t>
  </si>
  <si>
    <t>Commercial Paper-Listed</t>
  </si>
  <si>
    <t>Tata Cleantech Capital Ltd.</t>
  </si>
  <si>
    <t>CRISIL-A1+</t>
  </si>
  <si>
    <t>INE857Q14766</t>
  </si>
  <si>
    <t>INE498L14AP6</t>
  </si>
  <si>
    <t>Axis Securities Limited</t>
  </si>
  <si>
    <t>ICRA-A1+</t>
  </si>
  <si>
    <t>INE110O14146</t>
  </si>
  <si>
    <t>SBI Global Factors Ltd</t>
  </si>
  <si>
    <t>INE912E14LJ1</t>
  </si>
  <si>
    <t>INE704I14DZ6</t>
  </si>
  <si>
    <t>Pilani Inv and Ind Corporation Ltd</t>
  </si>
  <si>
    <t>INE417C14090</t>
  </si>
  <si>
    <t>INE417C14108</t>
  </si>
  <si>
    <t>INE912E14LE2</t>
  </si>
  <si>
    <t>Aditya Birla Money Ltd</t>
  </si>
  <si>
    <t>INE865C14FR0</t>
  </si>
  <si>
    <t>Total</t>
  </si>
  <si>
    <t>Tri Party Repo (TREPs)</t>
  </si>
  <si>
    <t>Cash &amp; Cash Equivalents</t>
  </si>
  <si>
    <t>Net Receivable/Payable</t>
  </si>
  <si>
    <t>Grand Total</t>
  </si>
  <si>
    <t>100.00%</t>
  </si>
  <si>
    <t>Bhilwara Green Energy Ltd</t>
  </si>
  <si>
    <t>ICRA-BBB+</t>
  </si>
  <si>
    <t>INE030N07035</t>
  </si>
  <si>
    <t>INE810V08015</t>
  </si>
  <si>
    <t>INE00UD07042</t>
  </si>
  <si>
    <t>Kanchanjunga Power Company Pvt Ltd</t>
  </si>
  <si>
    <t>CARE-BBB+</t>
  </si>
  <si>
    <t>INE117N07014</t>
  </si>
  <si>
    <t>Abhitech Developers Private Ltd</t>
  </si>
  <si>
    <t>INE683V07026</t>
  </si>
  <si>
    <t>Bhilangana Hydro Power Ltd</t>
  </si>
  <si>
    <t>CARE-A</t>
  </si>
  <si>
    <t>INE453I07161</t>
  </si>
  <si>
    <t>AMRI Hospitals Ltd</t>
  </si>
  <si>
    <t>CARE-BBB</t>
  </si>
  <si>
    <t>INE437M07059</t>
  </si>
  <si>
    <t>INE453I07146</t>
  </si>
  <si>
    <t>INE453I07153</t>
  </si>
  <si>
    <t>Time Technoplast Ltd</t>
  </si>
  <si>
    <t>IND-AA-</t>
  </si>
  <si>
    <t>INE508G07018</t>
  </si>
  <si>
    <t>LIC Housing Finance Ltd</t>
  </si>
  <si>
    <t>INE115A14CY7</t>
  </si>
  <si>
    <t>HDFC Securities Limited</t>
  </si>
  <si>
    <t>INE700G14389</t>
  </si>
  <si>
    <t>INE865C14FQ2</t>
  </si>
  <si>
    <t>INE704I14EA7</t>
  </si>
  <si>
    <t>L &amp; T Finance Ltd</t>
  </si>
  <si>
    <t>INE027E14KI2</t>
  </si>
  <si>
    <t>INE00UD07026</t>
  </si>
  <si>
    <t>INE117N07022</t>
  </si>
  <si>
    <t>Janaadhar (India) Private Ltd</t>
  </si>
  <si>
    <t>INE882W07014</t>
  </si>
  <si>
    <t>Kaynes Technology India Private Ltd</t>
  </si>
  <si>
    <t>IND-BB</t>
  </si>
  <si>
    <t>INE918Z07019</t>
  </si>
  <si>
    <t>INE453I07138</t>
  </si>
  <si>
    <t>INE882W07022</t>
  </si>
  <si>
    <t>INE00UD07018</t>
  </si>
  <si>
    <t>INE437M07083</t>
  </si>
  <si>
    <t>INE437M07075</t>
  </si>
  <si>
    <t>INE117N07030</t>
  </si>
  <si>
    <t>INE117N07048</t>
  </si>
  <si>
    <t>INE00UD07034</t>
  </si>
  <si>
    <t>INE437M07042</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</si>
  <si>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</si>
  <si>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</si>
  <si>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</si>
  <si>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</si>
  <si>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</si>
  <si>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</si>
  <si>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</si>
  <si>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</si>
  <si>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</si>
  <si>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</si>
  <si>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</si>
  <si>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</si>
  <si>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</si>
  <si>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</si>
  <si>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Unrated</t>
  </si>
  <si>
    <t>* Coupon is 13.5% p.a., yields at 0% as investment is classified as default</t>
  </si>
  <si>
    <t>Williamson Magor &amp; Co. Ltd*</t>
  </si>
  <si>
    <t>Barclays Investments &amp; Loans</t>
  </si>
  <si>
    <t>ICRA BB+ / IND BBB-</t>
  </si>
  <si>
    <t>L &amp; T Finance Holdings Ltd</t>
  </si>
  <si>
    <t>IL&amp;FS Infrastructure Debt Fund - Series 1B</t>
  </si>
  <si>
    <t>IL&amp;FS Infrastructure Debt Fund - Series 1C</t>
  </si>
  <si>
    <t>IL&amp;FS Infrastructure Debt Fund - Series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</si>
  <si>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</si>
  <si>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</si>
  <si>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</si>
  <si>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</si>
  <si>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</si>
  <si>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</si>
  <si>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Portfolio as on 28-Feb-2021</t>
  </si>
  <si>
    <t>ICICI Securities Limited</t>
  </si>
  <si>
    <t>INE763G14JS8</t>
  </si>
  <si>
    <t>BARCLAYS INVESTMENTS &amp; LOANs</t>
  </si>
  <si>
    <t>Scheme Name</t>
  </si>
  <si>
    <t>Feb-2021</t>
  </si>
  <si>
    <t>IL&amp;FS IDF Series 1B</t>
  </si>
  <si>
    <t>IL&amp;FS IDF Series 1C</t>
  </si>
  <si>
    <t>IL&amp;FS IDF Series 2A</t>
  </si>
  <si>
    <t>IL&amp;FS IDF Series 2B</t>
  </si>
  <si>
    <t>IL&amp;FS IDF Series 2C</t>
  </si>
  <si>
    <t>IL&amp;FS IDF Series 3A</t>
  </si>
  <si>
    <t>IL&amp;FS IDF Series 3B</t>
  </si>
  <si>
    <t>TOTAL</t>
  </si>
  <si>
    <t>IL&amp;FS Infrastructure Debt Fund - Series 1-B and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</si>
  <si>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</si>
  <si>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</si>
  <si>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</si>
  <si>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</si>
  <si>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The IL&amp;FS Financial Centre, 1st Floor, Plot C-22, G-Block, Bandra Kurla Complex, Bandra East, Mumbai-400051 (www.ilfsinfrafund.com)</t>
  </si>
  <si>
    <t>Portfolio as on   February 28 2021</t>
  </si>
  <si>
    <t>Name of Instrument</t>
  </si>
  <si>
    <t>Market value</t>
  </si>
  <si>
    <t>% to Net Assets</t>
  </si>
  <si>
    <t>(` In lakhs)</t>
  </si>
  <si>
    <t>Commercial Paper</t>
  </si>
  <si>
    <t>L &amp; T FINANCE HOLDINGS LTD</t>
  </si>
  <si>
    <t>Non Convertible Debentures-Listed</t>
  </si>
  <si>
    <t>Non Convertible Debentures-Privately placed (Unlisted)</t>
  </si>
  <si>
    <t>Williamson Magor &amp; Co. Ltd</t>
  </si>
  <si>
    <t>Triparty CBLO, Current Assets and Current Liabilities</t>
  </si>
  <si>
    <t>Portfolio as on  February 28 2021</t>
  </si>
  <si>
    <t>Undrawn Amount for Scheme 2A</t>
  </si>
  <si>
    <t>Undrawn Amount for Scheme 2B</t>
  </si>
  <si>
    <t>Undrawn Amount for Scheme 2C</t>
  </si>
  <si>
    <t>Last 1 year</t>
  </si>
  <si>
    <t>Last 3 year</t>
  </si>
  <si>
    <t>Last 5 year</t>
  </si>
  <si>
    <t>Since inception</t>
  </si>
  <si>
    <t>Scheme return</t>
  </si>
  <si>
    <t>Benchmark *</t>
  </si>
  <si>
    <t>IIDF Series -1B</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</si>
  <si>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</si>
  <si>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</si>
  <si>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</si>
  <si>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</si>
  <si>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</si>
  <si>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</si>
  <si>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</si>
  <si>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</si>
  <si>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</si>
  <si>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</si>
  <si>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</si>
  <si>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</si>
  <si>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</si>
  <si>
    <t>Format for reporting of all transaction in debt and money market securities</t>
  </si>
  <si>
    <t>Sr.No</t>
  </si>
  <si>
    <t>Name of the Security</t>
  </si>
  <si>
    <r>
      <rPr>
        <b/>
        <sz val="9"/>
        <rFont val="Calibri"/>
        <family val="2"/>
      </rPr>
      <t>ISIN
(If applicable, otherwise keep it blank)</t>
    </r>
  </si>
  <si>
    <t>Type of security #</t>
  </si>
  <si>
    <r>
      <rPr>
        <b/>
        <sz val="9"/>
        <rFont val="Calibri"/>
        <family val="2"/>
      </rPr>
      <t>Most Conservative Rating  of Security at the time of transaction
(If applicable, otherwise keep it blank)</t>
    </r>
  </si>
  <si>
    <t>Name of Rating Agency</t>
  </si>
  <si>
    <t>Transaction Type (Buy/Sell)</t>
  </si>
  <si>
    <t>Listed status of security ##</t>
  </si>
  <si>
    <t>Mutual Fund Name</t>
  </si>
  <si>
    <t>Type of Scheme $</t>
  </si>
  <si>
    <r>
      <rPr>
        <b/>
        <sz val="9"/>
        <rFont val="Calibri"/>
        <family val="2"/>
      </rPr>
      <t>Final Maturity Date
$$</t>
    </r>
  </si>
  <si>
    <t>Residual days to Final Maturity</t>
  </si>
  <si>
    <r>
      <rPr>
        <b/>
        <sz val="9"/>
        <rFont val="Calibri"/>
        <family val="2"/>
      </rPr>
      <t>Deemed Maturity date
@</t>
    </r>
  </si>
  <si>
    <t>Trade Date $$</t>
  </si>
  <si>
    <t>Settlement Date $$</t>
  </si>
  <si>
    <t>Quantity traded</t>
  </si>
  <si>
    <r>
      <rPr>
        <b/>
        <sz val="9"/>
        <rFont val="Calibri"/>
        <family val="2"/>
      </rPr>
      <t>Face Value Per Unit
(In INR)</t>
    </r>
  </si>
  <si>
    <r>
      <rPr>
        <b/>
        <sz val="9"/>
        <rFont val="Calibri"/>
        <family val="2"/>
      </rPr>
      <t>Price at which Traded @@
(In INR)</t>
    </r>
  </si>
  <si>
    <r>
      <rPr>
        <b/>
        <sz val="9"/>
        <rFont val="Calibri"/>
        <family val="2"/>
      </rPr>
      <t>Total Interest Accrued for the transaction, if any
(In INR)</t>
    </r>
  </si>
  <si>
    <r>
      <rPr>
        <b/>
        <sz val="9"/>
        <rFont val="Calibri"/>
        <family val="2"/>
      </rPr>
      <t>Value of the Trade
U={(Q*R*S/1 00)+T)</t>
    </r>
  </si>
  <si>
    <t>Yield at which Traded*</t>
  </si>
  <si>
    <r>
      <rPr>
        <b/>
        <sz val="9"/>
        <rFont val="Calibri"/>
        <family val="2"/>
      </rPr>
      <t>Yield at which Valued*
*</t>
    </r>
  </si>
  <si>
    <r>
      <rPr>
        <b/>
        <sz val="9"/>
        <rFont val="Calibri"/>
        <family val="2"/>
      </rPr>
      <t>Type of trade*
**</t>
    </r>
  </si>
  <si>
    <t>TREPS 17-Feb-2021 DEPO 10</t>
  </si>
  <si>
    <t>INCBLO170221</t>
  </si>
  <si>
    <t>TREPS</t>
  </si>
  <si>
    <t>BUY</t>
  </si>
  <si>
    <t>Not Applicable</t>
  </si>
  <si>
    <t>IL&amp;FS Mutual Fund (IDF)</t>
  </si>
  <si>
    <t>Close Ended</t>
  </si>
  <si>
    <t>ICICI Securities Ltd CP 15JUL21(ILFS)</t>
  </si>
  <si>
    <t>TREPS 18-Feb-2021 DEPO 10</t>
  </si>
  <si>
    <t>INCBLO180221</t>
  </si>
  <si>
    <t>TREPS 22-Feb-2021 DEPO 10</t>
  </si>
  <si>
    <t>INCBLO220221</t>
  </si>
  <si>
    <t>TREPS 23-Feb-2021 DEPO 10</t>
  </si>
  <si>
    <t>INCBLO230221</t>
  </si>
  <si>
    <t>TREPS 24-Feb-2021 DEPO 10</t>
  </si>
  <si>
    <t>INCBLO240221</t>
  </si>
  <si>
    <t>TREPS 25-Feb-2021 DEPO 10</t>
  </si>
  <si>
    <t>INCBLO250221</t>
  </si>
  <si>
    <t>TREPS 26-Feb-2021 DEPO 10</t>
  </si>
  <si>
    <t>INCBLO260221</t>
  </si>
  <si>
    <t>TREPS 01-Mar-2021 DEPO 10</t>
  </si>
  <si>
    <t>INCBLO010321</t>
  </si>
  <si>
    <t>TREPS 02-Feb-2021 DEPO 10</t>
  </si>
  <si>
    <t>INCBLO020221</t>
  </si>
  <si>
    <t>Aditya Birla Money Ltd 27-Apr-21 (ILFS)</t>
  </si>
  <si>
    <t>CRISIL</t>
  </si>
  <si>
    <t>A1+</t>
  </si>
  <si>
    <t>TREPS 04-Feb-2021 DEPO 10</t>
  </si>
  <si>
    <t>INCBLO040221</t>
  </si>
  <si>
    <t>L&amp;T Finance Limited CP 15-July-21 (ILFS)</t>
  </si>
  <si>
    <t>TREPS 05-Feb-2021 DEPO 10</t>
  </si>
  <si>
    <t>INCBLO050221</t>
  </si>
  <si>
    <t>TREPS 08-Feb-2021 DEPO 10</t>
  </si>
  <si>
    <t>INCBLO080221</t>
  </si>
  <si>
    <t>TREPS 09-Feb-2021 DEPO 10</t>
  </si>
  <si>
    <t>INCBLO090221</t>
  </si>
  <si>
    <t>TREPS 15-Feb-2021 DEPO 10</t>
  </si>
  <si>
    <t>INCBLO150221</t>
  </si>
  <si>
    <t>LIC Housing Finance Ltd 20-Jul-21 (ILFS)</t>
  </si>
  <si>
    <t>Sl. No.</t>
  </si>
  <si>
    <t>Scheme Category/ Scheme Name</t>
  </si>
  <si>
    <t>IL&amp;FS Mutual Fund Infrastructure Debt Fund : Net Assets Under Management (AUM) as on 28 February,2021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</si>
  <si>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</si>
  <si>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</si>
  <si>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</si>
  <si>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</si>
  <si>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</si>
  <si>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</si>
  <si>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</si>
  <si>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</si>
  <si>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</si>
  <si>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</si>
  <si>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</si>
  <si>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</si>
  <si>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</si>
  <si>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</si>
  <si>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</si>
  <si>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</si>
  <si>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</si>
  <si>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</si>
  <si>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</si>
  <si>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</si>
  <si>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</si>
  <si>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</si>
  <si>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</si>
  <si>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</si>
  <si>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</si>
  <si>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</si>
  <si>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</si>
  <si>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</si>
  <si>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</si>
  <si>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</si>
  <si>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</si>
  <si>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</si>
  <si>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</si>
  <si>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</si>
  <si>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</si>
  <si>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</si>
  <si>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</si>
  <si>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</si>
  <si>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</si>
  <si>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</si>
  <si>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</si>
  <si>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</si>
  <si>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</si>
  <si>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</si>
  <si>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</si>
  <si>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</si>
  <si>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</si>
  <si>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</si>
  <si>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</si>
  <si>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</si>
  <si>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</si>
  <si>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</si>
  <si>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</si>
  <si>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</si>
  <si>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</si>
  <si>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</si>
  <si>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</si>
  <si>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</si>
  <si>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</si>
  <si>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</si>
  <si>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28-February-2021</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</si>
  <si>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</si>
  <si>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</si>
  <si>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</si>
  <si>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</si>
  <si>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</si>
  <si>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</si>
  <si>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</si>
  <si>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</si>
  <si>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</si>
  <si>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</si>
  <si>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</si>
  <si>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</si>
  <si>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</si>
  <si>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</si>
  <si>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</si>
  <si>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</si>
  <si>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</si>
  <si>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</si>
  <si>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</si>
  <si>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</si>
  <si>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</si>
  <si>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</si>
  <si>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</si>
  <si>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</si>
  <si>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</si>
  <si>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</si>
  <si>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</si>
  <si>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</si>
  <si>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</si>
  <si>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</si>
  <si>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</si>
  <si>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</si>
  <si>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</si>
  <si>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</si>
  <si>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</si>
  <si>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</si>
  <si>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</si>
  <si>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</si>
  <si>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</si>
  <si>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</si>
  <si>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</si>
  <si>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</si>
  <si>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</si>
  <si>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</si>
  <si>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February, of the Financial year 2020-2021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</si>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</sst>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
    <numFmt numFmtId="188" formatCode="0.000\%"/>
    <numFmt numFmtId="189" formatCode="_(* #,##0_);_(* \(#,##0\);_(* &quot;-&quot;??_);_(@_)"/>
    <numFmt numFmtId="190" formatCode="_ * #,##0_)_£_ ;_ * \(#,##0\)_£_ ;_ * &quot;-&quot;??_)_£_ ;_ @_ "/>
    <numFmt numFmtId="191" formatCode="0.000000"/>
    <numFmt numFmtId="192" formatCode="0.0000"/>
    <numFmt numFmtId="193" formatCode="0.0000000"/>
  </numFmts>
  <fonts count="93">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b/>
      <sz val="10"/>
      <color indexed="8"/>
      <name val="Times New Roman"/>
      <family val="1"/>
    </font>
    <font>
      <sz val="12"/>
      <color indexed="8"/>
      <name val="Times New Roman"/>
      <family val="1"/>
    </font>
    <font>
      <b/>
      <sz val="8"/>
      <color indexed="8"/>
      <name val="Times New Roman"/>
      <family val="1"/>
    </font>
    <font>
      <b/>
      <sz val="9"/>
      <color indexed="8"/>
      <name val="Times New Roman"/>
      <family val="1"/>
    </font>
    <font>
      <sz val="9"/>
      <color indexed="8"/>
      <name val="Times New Roman"/>
      <family val="1"/>
    </font>
    <font>
      <sz val="10"/>
      <color indexed="8"/>
      <name val="Times New Roman"/>
      <family val="1"/>
    </font>
    <font>
      <b/>
      <u val="single"/>
      <sz val="12"/>
      <color indexed="8"/>
      <name val="Times New Roman"/>
      <family val="1"/>
    </font>
    <font>
      <sz val="10"/>
      <color indexed="8"/>
      <name val="Calibri"/>
      <family val="2"/>
    </font>
    <font>
      <b/>
      <u val="single"/>
      <sz val="10"/>
      <color indexed="8"/>
      <name val="Times New Roman"/>
      <family val="1"/>
    </font>
    <font>
      <b/>
      <sz val="9"/>
      <name val="Calibri"/>
      <family val="2"/>
    </font>
    <font>
      <b/>
      <sz val="12"/>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0"/>
      <color rgb="FF000000"/>
      <name val="Times New Roman"/>
      <family val="1"/>
    </font>
    <font>
      <sz val="12"/>
      <color rgb="FF000000"/>
      <name val="Times New Roman"/>
      <family val="1"/>
    </font>
    <font>
      <sz val="11"/>
      <color rgb="FF000000"/>
      <name val="Times New Roman"/>
      <family val="1"/>
    </font>
    <font>
      <b/>
      <sz val="8"/>
      <color theme="1"/>
      <name val="Times New Roman"/>
      <family val="1"/>
    </font>
    <font>
      <b/>
      <u val="single"/>
      <sz val="12"/>
      <color theme="1"/>
      <name val="Times New Roman"/>
      <family val="1"/>
    </font>
    <font>
      <sz val="10"/>
      <color theme="1"/>
      <name val="Times New Roman"/>
      <family val="1"/>
    </font>
    <font>
      <sz val="10"/>
      <color theme="1"/>
      <name val="Calibri"/>
      <family val="2"/>
    </font>
    <font>
      <b/>
      <u val="single"/>
      <sz val="10"/>
      <color rgb="FF000000"/>
      <name val="Times New Roman"/>
      <family val="1"/>
    </font>
    <font>
      <sz val="10"/>
      <color rgb="FF000000"/>
      <name val="Times New Roman"/>
      <family val="1"/>
    </font>
    <font>
      <b/>
      <sz val="12"/>
      <color theme="1"/>
      <name val="Arial"/>
      <family val="2"/>
    </font>
    <font>
      <b/>
      <sz val="11"/>
      <color rgb="FF000000"/>
      <name val="Arial"/>
      <family val="2"/>
    </font>
    <font>
      <sz val="11"/>
      <color rgb="FF00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indexed="8"/>
        <bgColor indexed="64"/>
      </patternFill>
    </fill>
    <fill>
      <patternFill patternType="solid">
        <fgColor indexed="29"/>
        <bgColor indexed="64"/>
      </patternFill>
    </fill>
    <fill>
      <patternFill patternType="solid">
        <fgColor indexed="6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top style="thin"/>
      <bottom style="thin"/>
    </border>
    <border>
      <left>
        <color indexed="63"/>
      </left>
      <right>
        <color indexed="63"/>
      </right>
      <top>
        <color indexed="63"/>
      </top>
      <bottom style="thin">
        <color indexed="8"/>
      </bottom>
    </border>
    <border>
      <left/>
      <right/>
      <top style="thin"/>
      <bottom style="thin"/>
    </border>
    <border>
      <left/>
      <right style="thin"/>
      <top style="thin"/>
      <bottom style="thin"/>
    </border>
    <border>
      <left style="medium"/>
      <right style="thin"/>
      <top style="medium"/>
      <bottom/>
    </border>
    <border>
      <left style="thin"/>
      <right style="medium"/>
      <top style="medium"/>
      <bottom/>
    </border>
    <border>
      <left style="medium"/>
      <right style="thin"/>
      <top style="medium"/>
      <bottom style="thin"/>
    </border>
    <border>
      <left style="thin"/>
      <right style="medium"/>
      <top style="medium"/>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right/>
      <top/>
      <bottom style="thin">
        <color rgb="FF000000"/>
      </bottom>
    </border>
    <border>
      <left style="medium"/>
      <right style="medium"/>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thin"/>
    </border>
    <border>
      <left/>
      <right style="medium"/>
      <top style="thin"/>
      <bottom style="thin"/>
    </border>
    <border>
      <left style="medium"/>
      <right style="medium"/>
      <top style="medium"/>
      <bottom/>
    </border>
    <border>
      <left style="medium"/>
      <right style="medium"/>
      <top/>
      <bottom/>
    </border>
    <border>
      <left style="medium"/>
      <right/>
      <top style="medium"/>
      <bottom style="thin"/>
    </border>
    <border>
      <left/>
      <right/>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medium"/>
      <top/>
      <bottom style="thin"/>
    </border>
    <border>
      <left style="medium"/>
      <right/>
      <top style="thin"/>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right style="medium"/>
      <top/>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right style="medium">
        <color rgb="FF000000"/>
      </right>
      <top/>
      <bottom style="medium">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4" fillId="0" borderId="0">
      <alignment/>
      <protection/>
    </xf>
    <xf numFmtId="0" fontId="4"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7"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33">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2" applyFont="1" applyFill="1" applyBorder="1">
      <alignment/>
      <protection/>
    </xf>
    <xf numFmtId="15" fontId="3" fillId="32" borderId="10" xfId="62"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49" fontId="11" fillId="34" borderId="11" xfId="61" applyNumberFormat="1" applyFont="1" applyFill="1" applyBorder="1" applyAlignment="1" applyProtection="1">
      <alignment horizontal="right" wrapText="1"/>
      <protection/>
    </xf>
    <xf numFmtId="49" fontId="11" fillId="34" borderId="11" xfId="61" applyNumberFormat="1" applyFont="1" applyFill="1" applyBorder="1" applyAlignment="1" applyProtection="1">
      <alignment horizontal="left" wrapText="1"/>
      <protection/>
    </xf>
    <xf numFmtId="49" fontId="11" fillId="34" borderId="11" xfId="61" applyNumberFormat="1" applyFont="1" applyFill="1" applyBorder="1" applyAlignment="1" applyProtection="1">
      <alignment horizontal="center" wrapText="1"/>
      <protection/>
    </xf>
    <xf numFmtId="3" fontId="11" fillId="34" borderId="11" xfId="61" applyNumberFormat="1" applyFont="1" applyFill="1" applyBorder="1" applyAlignment="1" applyProtection="1">
      <alignment horizontal="right" wrapText="1"/>
      <protection/>
    </xf>
    <xf numFmtId="4" fontId="11" fillId="34" borderId="11" xfId="61" applyNumberFormat="1" applyFont="1" applyFill="1" applyBorder="1" applyAlignment="1" applyProtection="1">
      <alignment horizontal="right" wrapText="1"/>
      <protection/>
    </xf>
    <xf numFmtId="0" fontId="12" fillId="0" borderId="12" xfId="0" applyFont="1" applyFill="1" applyBorder="1" applyAlignment="1">
      <alignment horizontal="right" wrapText="1"/>
    </xf>
    <xf numFmtId="49" fontId="11" fillId="34" borderId="11" xfId="61" applyNumberFormat="1" applyFont="1" applyFill="1" applyBorder="1" applyAlignment="1" applyProtection="1">
      <alignment horizontal="left" wrapText="1"/>
      <protection/>
    </xf>
    <xf numFmtId="0" fontId="12" fillId="0" borderId="12" xfId="0" applyNumberFormat="1" applyFont="1" applyFill="1" applyBorder="1" applyAlignment="1">
      <alignment horizontal="left" wrapText="1"/>
    </xf>
    <xf numFmtId="4" fontId="12" fillId="0" borderId="12" xfId="0" applyNumberFormat="1" applyFont="1" applyFill="1" applyBorder="1" applyAlignment="1">
      <alignment horizontal="right" wrapText="1"/>
    </xf>
    <xf numFmtId="39" fontId="12" fillId="0" borderId="12" xfId="0" applyNumberFormat="1" applyFont="1" applyFill="1" applyBorder="1" applyAlignment="1">
      <alignment horizontal="right" wrapText="1"/>
    </xf>
    <xf numFmtId="0" fontId="12" fillId="0" borderId="12" xfId="0" applyFont="1" applyFill="1" applyBorder="1" applyAlignment="1">
      <alignment horizontal="left" wrapText="1"/>
    </xf>
    <xf numFmtId="10" fontId="12" fillId="0" borderId="12" xfId="0" applyNumberFormat="1" applyFont="1" applyFill="1" applyBorder="1" applyAlignment="1">
      <alignment horizontal="right" wrapText="1"/>
    </xf>
    <xf numFmtId="0" fontId="12" fillId="0" borderId="13" xfId="0" applyFont="1" applyFill="1" applyBorder="1" applyAlignment="1">
      <alignment horizontal="right" wrapText="1"/>
    </xf>
    <xf numFmtId="2" fontId="12" fillId="0" borderId="13" xfId="0" applyNumberFormat="1" applyFont="1" applyFill="1" applyBorder="1" applyAlignment="1">
      <alignment horizontal="right"/>
    </xf>
    <xf numFmtId="184" fontId="12" fillId="0" borderId="13" xfId="0" applyNumberFormat="1" applyFont="1" applyFill="1" applyBorder="1" applyAlignment="1">
      <alignment horizontal="right" wrapText="1"/>
    </xf>
    <xf numFmtId="0" fontId="13" fillId="0" borderId="13" xfId="0" applyNumberFormat="1" applyFont="1" applyFill="1" applyBorder="1" applyAlignment="1">
      <alignment/>
    </xf>
    <xf numFmtId="4" fontId="12" fillId="0" borderId="13" xfId="0" applyNumberFormat="1" applyFont="1" applyFill="1" applyBorder="1" applyAlignment="1">
      <alignment/>
    </xf>
    <xf numFmtId="185" fontId="12" fillId="0" borderId="13" xfId="0" applyNumberFormat="1" applyFont="1" applyFill="1" applyBorder="1" applyAlignment="1">
      <alignment horizontal="right"/>
    </xf>
    <xf numFmtId="186" fontId="12" fillId="0" borderId="12" xfId="0" applyNumberFormat="1" applyFont="1" applyFill="1" applyBorder="1" applyAlignment="1">
      <alignment horizontal="right" wrapText="1"/>
    </xf>
    <xf numFmtId="4" fontId="12" fillId="35" borderId="12" xfId="0" applyNumberFormat="1" applyFont="1" applyFill="1" applyBorder="1" applyAlignment="1">
      <alignment horizontal="right" wrapText="1"/>
    </xf>
    <xf numFmtId="186" fontId="12" fillId="35" borderId="12" xfId="0" applyNumberFormat="1" applyFont="1" applyFill="1" applyBorder="1" applyAlignment="1">
      <alignment horizontal="right" wrapText="1"/>
    </xf>
    <xf numFmtId="0" fontId="12" fillId="32" borderId="13" xfId="0" applyFont="1" applyFill="1" applyBorder="1" applyAlignment="1">
      <alignment horizontal="right" wrapText="1"/>
    </xf>
    <xf numFmtId="0" fontId="13" fillId="32" borderId="13" xfId="0" applyNumberFormat="1" applyFont="1" applyFill="1" applyBorder="1" applyAlignment="1">
      <alignment wrapText="1"/>
    </xf>
    <xf numFmtId="2" fontId="12" fillId="32" borderId="13" xfId="0" applyNumberFormat="1" applyFont="1" applyFill="1" applyBorder="1" applyAlignment="1">
      <alignment horizontal="right"/>
    </xf>
    <xf numFmtId="4" fontId="12" fillId="32" borderId="12" xfId="0" applyNumberFormat="1" applyFont="1" applyFill="1" applyBorder="1" applyAlignment="1">
      <alignment horizontal="right" wrapText="1"/>
    </xf>
    <xf numFmtId="186" fontId="12" fillId="32" borderId="12" xfId="0" applyNumberFormat="1" applyFont="1" applyFill="1" applyBorder="1" applyAlignment="1">
      <alignment horizontal="right" wrapText="1"/>
    </xf>
    <xf numFmtId="49" fontId="10" fillId="36" borderId="11" xfId="61" applyNumberFormat="1" applyFont="1" applyFill="1" applyBorder="1" applyAlignment="1" applyProtection="1">
      <alignment horizontal="right" wrapText="1"/>
      <protection/>
    </xf>
    <xf numFmtId="49" fontId="10" fillId="36" borderId="11" xfId="61" applyNumberFormat="1" applyFont="1" applyFill="1" applyBorder="1" applyAlignment="1" applyProtection="1">
      <alignment horizontal="left" wrapText="1"/>
      <protection/>
    </xf>
    <xf numFmtId="49" fontId="10" fillId="36" borderId="11" xfId="61" applyNumberFormat="1" applyFont="1" applyFill="1" applyBorder="1" applyAlignment="1" applyProtection="1">
      <alignment horizontal="center" wrapText="1"/>
      <protection/>
    </xf>
    <xf numFmtId="4" fontId="10" fillId="36" borderId="11" xfId="61" applyNumberFormat="1" applyFont="1" applyFill="1" applyBorder="1" applyAlignment="1" applyProtection="1">
      <alignment horizontal="right" wrapText="1"/>
      <protection/>
    </xf>
    <xf numFmtId="184" fontId="12" fillId="32" borderId="13" xfId="0" applyNumberFormat="1" applyFont="1" applyFill="1" applyBorder="1" applyAlignment="1">
      <alignment horizontal="right" wrapText="1"/>
    </xf>
    <xf numFmtId="0" fontId="13" fillId="32" borderId="13" xfId="0" applyNumberFormat="1" applyFont="1" applyFill="1" applyBorder="1" applyAlignment="1">
      <alignment/>
    </xf>
    <xf numFmtId="0" fontId="14" fillId="35" borderId="13" xfId="0" applyFont="1" applyFill="1" applyBorder="1" applyAlignment="1">
      <alignment horizontal="right" wrapText="1"/>
    </xf>
    <xf numFmtId="0" fontId="14" fillId="35" borderId="13" xfId="0" applyFont="1" applyFill="1" applyBorder="1" applyAlignment="1">
      <alignment/>
    </xf>
    <xf numFmtId="0" fontId="15" fillId="35" borderId="13" xfId="0" applyFont="1" applyFill="1" applyBorder="1" applyAlignment="1">
      <alignment/>
    </xf>
    <xf numFmtId="3" fontId="10" fillId="36" borderId="11" xfId="61" applyNumberFormat="1" applyFont="1" applyFill="1" applyBorder="1" applyAlignment="1" applyProtection="1">
      <alignment horizontal="center" wrapText="1"/>
      <protection/>
    </xf>
    <xf numFmtId="0" fontId="0" fillId="0" borderId="0" xfId="0" applyFill="1" applyAlignment="1">
      <alignment/>
    </xf>
    <xf numFmtId="4" fontId="0" fillId="0" borderId="0" xfId="0" applyNumberFormat="1" applyAlignment="1">
      <alignment/>
    </xf>
    <xf numFmtId="10" fontId="12" fillId="0" borderId="12" xfId="65" applyNumberFormat="1" applyFont="1" applyFill="1" applyBorder="1" applyAlignment="1">
      <alignment horizontal="right" wrapText="1"/>
    </xf>
    <xf numFmtId="0" fontId="0" fillId="0" borderId="14" xfId="0" applyBorder="1" applyAlignment="1">
      <alignment vertical="top"/>
    </xf>
    <xf numFmtId="0" fontId="6" fillId="35" borderId="0" xfId="0" applyFont="1" applyFill="1" applyBorder="1" applyAlignment="1">
      <alignment horizontal="center" wrapText="1"/>
    </xf>
    <xf numFmtId="0" fontId="0" fillId="0" borderId="15" xfId="0" applyFont="1" applyBorder="1" applyAlignment="1">
      <alignment horizontal="center" vertical="center"/>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vertical="top" wrapText="1"/>
    </xf>
    <xf numFmtId="0" fontId="7" fillId="0" borderId="18" xfId="0" applyFont="1" applyBorder="1" applyAlignment="1">
      <alignment horizontal="center"/>
    </xf>
    <xf numFmtId="17" fontId="7" fillId="0" borderId="19" xfId="0" applyNumberFormat="1" applyFont="1" applyBorder="1" applyAlignment="1">
      <alignment horizontal="center"/>
    </xf>
    <xf numFmtId="0" fontId="0" fillId="0" borderId="20" xfId="0" applyBorder="1" applyAlignment="1">
      <alignment/>
    </xf>
    <xf numFmtId="189" fontId="1" fillId="0" borderId="21" xfId="42" applyNumberFormat="1" applyFont="1" applyBorder="1" applyAlignment="1">
      <alignment/>
    </xf>
    <xf numFmtId="0" fontId="32" fillId="0" borderId="0" xfId="0" applyFont="1" applyAlignment="1">
      <alignment/>
    </xf>
    <xf numFmtId="0" fontId="33" fillId="0" borderId="0" xfId="60" applyFont="1" applyFill="1" applyBorder="1" applyAlignment="1">
      <alignment horizontal="center" vertical="top" wrapText="1"/>
      <protection/>
    </xf>
    <xf numFmtId="0" fontId="33" fillId="0" borderId="0" xfId="60" applyFont="1" applyFill="1" applyBorder="1" applyAlignment="1">
      <alignment horizontal="center" vertical="top" wrapText="1"/>
      <protection/>
    </xf>
    <xf numFmtId="190" fontId="34" fillId="37" borderId="0" xfId="45" applyNumberFormat="1" applyFont="1" applyFill="1" applyBorder="1" applyAlignment="1">
      <alignment horizontal="center" vertical="top" wrapText="1"/>
    </xf>
    <xf numFmtId="190" fontId="34" fillId="0" borderId="0" xfId="45" applyNumberFormat="1" applyFont="1" applyFill="1" applyBorder="1" applyAlignment="1">
      <alignment horizontal="center" vertical="top" wrapText="1"/>
    </xf>
    <xf numFmtId="0" fontId="35" fillId="38" borderId="22" xfId="60" applyFont="1" applyFill="1" applyBorder="1" applyAlignment="1">
      <alignment horizontal="center" vertical="top" wrapText="1"/>
      <protection/>
    </xf>
    <xf numFmtId="0" fontId="35" fillId="38" borderId="23" xfId="60" applyFont="1" applyFill="1" applyBorder="1" applyAlignment="1">
      <alignment horizontal="center" vertical="top" wrapText="1"/>
      <protection/>
    </xf>
    <xf numFmtId="0" fontId="35" fillId="38" borderId="24" xfId="60" applyFont="1" applyFill="1" applyBorder="1" applyAlignment="1">
      <alignment horizontal="center" vertical="top" wrapText="1"/>
      <protection/>
    </xf>
    <xf numFmtId="0" fontId="35" fillId="39" borderId="25" xfId="60" applyFont="1" applyFill="1" applyBorder="1" applyAlignment="1">
      <alignment horizontal="center" vertical="top" wrapText="1"/>
      <protection/>
    </xf>
    <xf numFmtId="190" fontId="35" fillId="39" borderId="25" xfId="45" applyNumberFormat="1" applyFont="1" applyFill="1" applyBorder="1" applyAlignment="1">
      <alignment horizontal="center" vertical="top" wrapText="1"/>
    </xf>
    <xf numFmtId="39" fontId="35" fillId="39" borderId="10" xfId="45" applyNumberFormat="1" applyFont="1" applyFill="1" applyBorder="1" applyAlignment="1">
      <alignment horizontal="center" vertical="top" wrapText="1"/>
    </xf>
    <xf numFmtId="10" fontId="35" fillId="39" borderId="25" xfId="66" applyNumberFormat="1" applyFont="1" applyFill="1" applyBorder="1" applyAlignment="1">
      <alignment horizontal="center" vertical="top" wrapText="1"/>
    </xf>
    <xf numFmtId="0" fontId="35" fillId="39" borderId="26" xfId="60" applyFont="1" applyFill="1" applyBorder="1" applyAlignment="1">
      <alignment horizontal="center" vertical="top" wrapText="1"/>
      <protection/>
    </xf>
    <xf numFmtId="190" fontId="35" fillId="39" borderId="26" xfId="45" applyNumberFormat="1" applyFont="1" applyFill="1" applyBorder="1" applyAlignment="1">
      <alignment horizontal="center" vertical="top" wrapText="1"/>
    </xf>
    <xf numFmtId="10" fontId="35" fillId="39" borderId="26" xfId="66" applyNumberFormat="1" applyFont="1" applyFill="1" applyBorder="1" applyAlignment="1">
      <alignment horizontal="center" vertical="top" wrapText="1"/>
    </xf>
    <xf numFmtId="0" fontId="36" fillId="0" borderId="10" xfId="60" applyFont="1" applyFill="1" applyBorder="1">
      <alignment/>
      <protection/>
    </xf>
    <xf numFmtId="189" fontId="36" fillId="0" borderId="10" xfId="45" applyNumberFormat="1" applyFont="1" applyFill="1" applyBorder="1" applyAlignment="1">
      <alignment/>
    </xf>
    <xf numFmtId="39" fontId="36" fillId="0" borderId="10" xfId="60" applyNumberFormat="1" applyFont="1" applyFill="1" applyBorder="1">
      <alignment/>
      <protection/>
    </xf>
    <xf numFmtId="10" fontId="36" fillId="0" borderId="10" xfId="60" applyNumberFormat="1" applyFont="1" applyFill="1" applyBorder="1">
      <alignment/>
      <protection/>
    </xf>
    <xf numFmtId="0" fontId="36" fillId="0" borderId="10" xfId="60" applyFont="1" applyFill="1" applyBorder="1" applyAlignment="1">
      <alignment/>
      <protection/>
    </xf>
    <xf numFmtId="0" fontId="37" fillId="0" borderId="10" xfId="0" applyFont="1" applyBorder="1" applyAlignment="1">
      <alignment/>
    </xf>
    <xf numFmtId="4" fontId="37" fillId="0" borderId="10" xfId="0" applyNumberFormat="1" applyFont="1" applyBorder="1" applyAlignment="1">
      <alignment/>
    </xf>
    <xf numFmtId="10" fontId="37" fillId="0" borderId="10" xfId="0" applyNumberFormat="1" applyFont="1" applyBorder="1" applyAlignment="1">
      <alignment/>
    </xf>
    <xf numFmtId="0" fontId="36" fillId="0" borderId="10" xfId="60" applyFont="1" applyBorder="1">
      <alignment/>
      <protection/>
    </xf>
    <xf numFmtId="0" fontId="38" fillId="35" borderId="10" xfId="60" applyFont="1" applyFill="1" applyBorder="1">
      <alignment/>
      <protection/>
    </xf>
    <xf numFmtId="39" fontId="38" fillId="35" borderId="10" xfId="60" applyNumberFormat="1" applyFont="1" applyFill="1" applyBorder="1">
      <alignment/>
      <protection/>
    </xf>
    <xf numFmtId="10" fontId="38" fillId="35" borderId="10" xfId="60" applyNumberFormat="1" applyFont="1" applyFill="1" applyBorder="1">
      <alignment/>
      <protection/>
    </xf>
    <xf numFmtId="171" fontId="36" fillId="0" borderId="10" xfId="45" applyFont="1" applyFill="1" applyBorder="1" applyAlignment="1">
      <alignment/>
    </xf>
    <xf numFmtId="10" fontId="38" fillId="35" borderId="10" xfId="60" applyNumberFormat="1" applyFont="1" applyFill="1" applyBorder="1" applyAlignment="1">
      <alignment horizontal="right"/>
      <protection/>
    </xf>
    <xf numFmtId="4" fontId="39" fillId="0" borderId="10" xfId="61" applyNumberFormat="1" applyFont="1" applyFill="1" applyBorder="1">
      <alignment/>
    </xf>
    <xf numFmtId="189" fontId="39" fillId="0" borderId="10" xfId="42" applyNumberFormat="1" applyFont="1" applyFill="1" applyBorder="1" applyAlignment="1">
      <alignment/>
    </xf>
    <xf numFmtId="0" fontId="0" fillId="0" borderId="0" xfId="0" applyBorder="1" applyAlignment="1">
      <alignment/>
    </xf>
    <xf numFmtId="0" fontId="81" fillId="0" borderId="10" xfId="0" applyFont="1" applyBorder="1" applyAlignment="1">
      <alignment horizontal="center" vertical="top" wrapText="1"/>
    </xf>
    <xf numFmtId="0" fontId="81" fillId="0" borderId="10" xfId="0" applyFont="1" applyBorder="1" applyAlignment="1">
      <alignment vertical="top" wrapText="1"/>
    </xf>
    <xf numFmtId="0" fontId="82" fillId="0" borderId="10" xfId="0" applyFont="1" applyBorder="1" applyAlignment="1">
      <alignment horizontal="justify" vertical="top" wrapText="1"/>
    </xf>
    <xf numFmtId="10" fontId="83" fillId="0" borderId="10" xfId="0" applyNumberFormat="1" applyFont="1" applyBorder="1" applyAlignment="1">
      <alignment horizontal="justify" vertical="top" wrapText="1"/>
    </xf>
    <xf numFmtId="171" fontId="83" fillId="0" borderId="10" xfId="44" applyFont="1" applyBorder="1" applyAlignment="1">
      <alignment horizontal="justify" vertical="top" wrapText="1"/>
    </xf>
    <xf numFmtId="0" fontId="84" fillId="0" borderId="0" xfId="0" applyFont="1" applyBorder="1" applyAlignment="1">
      <alignment horizontal="left" vertical="top"/>
    </xf>
    <xf numFmtId="0" fontId="0" fillId="0" borderId="0" xfId="0" applyAlignment="1">
      <alignment vertical="top"/>
    </xf>
    <xf numFmtId="0" fontId="81" fillId="0" borderId="0" xfId="0" applyFont="1" applyFill="1" applyBorder="1" applyAlignment="1">
      <alignment horizontal="left" vertical="top" wrapText="1"/>
    </xf>
    <xf numFmtId="0" fontId="85" fillId="0" borderId="0" xfId="0" applyFont="1" applyAlignment="1">
      <alignment vertical="top"/>
    </xf>
    <xf numFmtId="0" fontId="86" fillId="0" borderId="0" xfId="0" applyFont="1" applyAlignment="1">
      <alignment vertical="top"/>
    </xf>
    <xf numFmtId="0" fontId="87" fillId="0" borderId="0" xfId="0" applyFont="1" applyAlignment="1">
      <alignment vertical="top"/>
    </xf>
    <xf numFmtId="0" fontId="86" fillId="0" borderId="0" xfId="0" applyFont="1" applyAlignment="1">
      <alignment horizontal="left" vertical="top" wrapText="1"/>
    </xf>
    <xf numFmtId="17" fontId="0" fillId="0" borderId="0" xfId="0" applyNumberFormat="1" applyAlignment="1">
      <alignment/>
    </xf>
    <xf numFmtId="0" fontId="0" fillId="0" borderId="0" xfId="0" applyAlignment="1">
      <alignment horizontal="left" vertical="top" wrapText="1"/>
    </xf>
    <xf numFmtId="0" fontId="88" fillId="0" borderId="27" xfId="61" applyFont="1" applyFill="1" applyBorder="1" applyAlignment="1">
      <alignment horizontal="center" vertical="top"/>
    </xf>
    <xf numFmtId="0" fontId="9" fillId="0" borderId="0" xfId="61" applyFill="1" applyBorder="1" applyAlignment="1">
      <alignment horizontal="left" vertical="top"/>
    </xf>
    <xf numFmtId="0" fontId="49" fillId="0" borderId="10" xfId="61" applyFont="1" applyFill="1" applyBorder="1" applyAlignment="1">
      <alignment horizontal="center" vertical="center" wrapText="1"/>
    </xf>
    <xf numFmtId="0" fontId="81" fillId="0" borderId="10" xfId="61" applyFont="1" applyFill="1" applyBorder="1" applyAlignment="1">
      <alignment horizontal="center" vertical="top" wrapText="1"/>
    </xf>
    <xf numFmtId="0" fontId="49" fillId="0" borderId="10" xfId="61" applyFont="1" applyFill="1" applyBorder="1" applyAlignment="1">
      <alignment horizontal="left" vertical="center" wrapText="1"/>
    </xf>
    <xf numFmtId="0" fontId="81" fillId="0" borderId="10" xfId="61" applyFont="1" applyFill="1" applyBorder="1" applyAlignment="1">
      <alignment horizontal="center" vertical="center" wrapText="1"/>
    </xf>
    <xf numFmtId="4" fontId="49" fillId="0" borderId="10" xfId="61" applyNumberFormat="1" applyFont="1" applyFill="1" applyBorder="1" applyAlignment="1">
      <alignment horizontal="left" vertical="center" wrapText="1" indent="1"/>
    </xf>
    <xf numFmtId="4" fontId="81" fillId="0" borderId="10" xfId="61" applyNumberFormat="1" applyFont="1" applyFill="1" applyBorder="1" applyAlignment="1">
      <alignment horizontal="left" vertical="center" wrapText="1"/>
    </xf>
    <xf numFmtId="0" fontId="81" fillId="0" borderId="0" xfId="61" applyFont="1" applyFill="1" applyBorder="1" applyAlignment="1">
      <alignment horizontal="left" vertical="top"/>
    </xf>
    <xf numFmtId="0" fontId="9" fillId="0" borderId="10" xfId="61" applyFill="1" applyBorder="1" applyAlignment="1">
      <alignment horizontal="left" vertical="top"/>
    </xf>
    <xf numFmtId="15" fontId="9" fillId="0" borderId="10" xfId="61" applyNumberFormat="1" applyFill="1" applyBorder="1" applyAlignment="1">
      <alignment horizontal="left" vertical="top"/>
    </xf>
    <xf numFmtId="1" fontId="9" fillId="0" borderId="10" xfId="61" applyNumberFormat="1" applyFill="1" applyBorder="1" applyAlignment="1">
      <alignment horizontal="left" vertical="top"/>
    </xf>
    <xf numFmtId="4" fontId="9" fillId="0" borderId="10" xfId="61" applyNumberFormat="1" applyFill="1" applyBorder="1" applyAlignment="1">
      <alignment horizontal="left" vertical="top"/>
    </xf>
    <xf numFmtId="3" fontId="9" fillId="0" borderId="10" xfId="61" applyNumberFormat="1" applyFill="1" applyBorder="1" applyAlignment="1">
      <alignment horizontal="left" vertical="top"/>
    </xf>
    <xf numFmtId="191" fontId="9" fillId="0" borderId="10" xfId="61" applyNumberFormat="1" applyFill="1" applyBorder="1" applyAlignment="1">
      <alignment horizontal="left" vertical="top"/>
    </xf>
    <xf numFmtId="4" fontId="89" fillId="0" borderId="10" xfId="61" applyNumberFormat="1" applyFont="1" applyFill="1" applyBorder="1" applyAlignment="1">
      <alignment horizontal="left" vertical="top"/>
    </xf>
    <xf numFmtId="10" fontId="9" fillId="0" borderId="10" xfId="61" applyNumberFormat="1" applyFill="1" applyBorder="1" applyAlignment="1">
      <alignment horizontal="left" vertical="top"/>
    </xf>
    <xf numFmtId="0" fontId="89" fillId="0" borderId="10" xfId="61" applyFont="1" applyFill="1" applyBorder="1" applyAlignment="1">
      <alignment horizontal="left" vertical="top"/>
    </xf>
    <xf numFmtId="15" fontId="89" fillId="0" borderId="10" xfId="61" applyNumberFormat="1" applyFont="1" applyFill="1" applyBorder="1" applyAlignment="1">
      <alignment horizontal="left" vertical="top"/>
    </xf>
    <xf numFmtId="1" fontId="89" fillId="0" borderId="10" xfId="61" applyNumberFormat="1" applyFont="1" applyFill="1" applyBorder="1" applyAlignment="1">
      <alignment horizontal="left" vertical="top"/>
    </xf>
    <xf numFmtId="3" fontId="89" fillId="0" borderId="10" xfId="61" applyNumberFormat="1" applyFont="1" applyFill="1" applyBorder="1" applyAlignment="1">
      <alignment horizontal="left" vertical="top"/>
    </xf>
    <xf numFmtId="191" fontId="89" fillId="0" borderId="10" xfId="61" applyNumberFormat="1" applyFont="1" applyFill="1" applyBorder="1" applyAlignment="1">
      <alignment horizontal="left" vertical="top"/>
    </xf>
    <xf numFmtId="10" fontId="89" fillId="0" borderId="10" xfId="61" applyNumberFormat="1" applyFont="1" applyFill="1" applyBorder="1" applyAlignment="1">
      <alignment horizontal="left" vertical="top"/>
    </xf>
    <xf numFmtId="4" fontId="0" fillId="0" borderId="0" xfId="0" applyNumberFormat="1" applyFont="1" applyAlignment="1">
      <alignment/>
    </xf>
    <xf numFmtId="0" fontId="0" fillId="0" borderId="0" xfId="0" applyFont="1" applyAlignment="1">
      <alignment/>
    </xf>
    <xf numFmtId="0" fontId="49" fillId="0" borderId="10" xfId="61" applyFont="1" applyFill="1" applyBorder="1" applyAlignment="1">
      <alignment horizontal="left" vertical="center" wrapText="1" indent="1"/>
    </xf>
    <xf numFmtId="49" fontId="90" fillId="0" borderId="28" xfId="59" applyNumberFormat="1" applyFont="1" applyFill="1" applyBorder="1" applyAlignment="1">
      <alignment horizontal="center" vertical="center" wrapText="1"/>
      <protection/>
    </xf>
    <xf numFmtId="49" fontId="90" fillId="0" borderId="29" xfId="59" applyNumberFormat="1" applyFont="1" applyFill="1" applyBorder="1" applyAlignment="1">
      <alignment horizontal="center" vertical="center" wrapText="1"/>
      <protection/>
    </xf>
    <xf numFmtId="2" fontId="51" fillId="0" borderId="30" xfId="60" applyNumberFormat="1" applyFont="1" applyFill="1" applyBorder="1" applyAlignment="1">
      <alignment horizontal="center" vertical="top" wrapText="1"/>
      <protection/>
    </xf>
    <xf numFmtId="2" fontId="51" fillId="0" borderId="31" xfId="60" applyNumberFormat="1" applyFont="1" applyFill="1" applyBorder="1" applyAlignment="1">
      <alignment horizontal="center" vertical="top" wrapText="1"/>
      <protection/>
    </xf>
    <xf numFmtId="2" fontId="51" fillId="0" borderId="32" xfId="60" applyNumberFormat="1" applyFont="1" applyFill="1" applyBorder="1" applyAlignment="1">
      <alignment horizontal="center" vertical="top" wrapText="1"/>
      <protection/>
    </xf>
    <xf numFmtId="2" fontId="52" fillId="0" borderId="0" xfId="60" applyNumberFormat="1" applyFont="1">
      <alignment/>
      <protection/>
    </xf>
    <xf numFmtId="0" fontId="52" fillId="0" borderId="0" xfId="60" applyFont="1">
      <alignment/>
      <protection/>
    </xf>
    <xf numFmtId="49" fontId="90" fillId="0" borderId="33" xfId="59" applyNumberFormat="1" applyFont="1" applyFill="1" applyBorder="1" applyAlignment="1">
      <alignment horizontal="center" vertical="center" wrapText="1"/>
      <protection/>
    </xf>
    <xf numFmtId="49" fontId="90" fillId="0" borderId="34" xfId="59" applyNumberFormat="1" applyFont="1" applyFill="1" applyBorder="1" applyAlignment="1">
      <alignment horizontal="center" vertical="center" wrapText="1"/>
      <protection/>
    </xf>
    <xf numFmtId="2" fontId="53" fillId="0" borderId="30" xfId="60" applyNumberFormat="1" applyFont="1" applyFill="1" applyBorder="1" applyAlignment="1">
      <alignment horizontal="center" vertical="top" wrapText="1"/>
      <protection/>
    </xf>
    <xf numFmtId="2" fontId="53" fillId="0" borderId="31" xfId="60" applyNumberFormat="1" applyFont="1" applyFill="1" applyBorder="1" applyAlignment="1">
      <alignment horizontal="center" vertical="top" wrapText="1"/>
      <protection/>
    </xf>
    <xf numFmtId="2" fontId="53" fillId="0" borderId="32" xfId="60" applyNumberFormat="1" applyFont="1" applyFill="1" applyBorder="1" applyAlignment="1">
      <alignment horizontal="center" vertical="top" wrapText="1"/>
      <protection/>
    </xf>
    <xf numFmtId="3" fontId="53" fillId="0" borderId="35" xfId="60" applyNumberFormat="1" applyFont="1" applyFill="1" applyBorder="1" applyAlignment="1">
      <alignment horizontal="center" vertical="center" wrapText="1"/>
      <protection/>
    </xf>
    <xf numFmtId="2" fontId="54" fillId="0" borderId="0" xfId="60" applyNumberFormat="1" applyFont="1">
      <alignment/>
      <protection/>
    </xf>
    <xf numFmtId="0" fontId="54" fillId="0" borderId="0" xfId="60" applyFont="1">
      <alignment/>
      <protection/>
    </xf>
    <xf numFmtId="2" fontId="53" fillId="0" borderId="30" xfId="60" applyNumberFormat="1" applyFont="1" applyFill="1" applyBorder="1" applyAlignment="1">
      <alignment horizontal="center"/>
      <protection/>
    </xf>
    <xf numFmtId="2" fontId="53" fillId="0" borderId="31" xfId="60" applyNumberFormat="1" applyFont="1" applyFill="1" applyBorder="1" applyAlignment="1">
      <alignment horizontal="center"/>
      <protection/>
    </xf>
    <xf numFmtId="2" fontId="53" fillId="0" borderId="32" xfId="60" applyNumberFormat="1" applyFont="1" applyFill="1" applyBorder="1" applyAlignment="1">
      <alignment horizontal="center"/>
      <protection/>
    </xf>
    <xf numFmtId="3" fontId="53" fillId="0" borderId="36" xfId="60" applyNumberFormat="1" applyFont="1" applyFill="1" applyBorder="1" applyAlignment="1">
      <alignment horizontal="center" vertical="center" wrapText="1"/>
      <protection/>
    </xf>
    <xf numFmtId="2" fontId="53" fillId="0" borderId="0" xfId="60" applyNumberFormat="1" applyFont="1">
      <alignment/>
      <protection/>
    </xf>
    <xf numFmtId="0" fontId="53" fillId="0" borderId="0" xfId="60" applyFont="1">
      <alignment/>
      <protection/>
    </xf>
    <xf numFmtId="2" fontId="53" fillId="0" borderId="37" xfId="60" applyNumberFormat="1" applyFont="1" applyFill="1" applyBorder="1" applyAlignment="1">
      <alignment horizontal="center" vertical="top" wrapText="1"/>
      <protection/>
    </xf>
    <xf numFmtId="2" fontId="53" fillId="0" borderId="38" xfId="60" applyNumberFormat="1" applyFont="1" applyFill="1" applyBorder="1" applyAlignment="1">
      <alignment horizontal="center" vertical="top" wrapText="1"/>
      <protection/>
    </xf>
    <xf numFmtId="2" fontId="53" fillId="0" borderId="29" xfId="60" applyNumberFormat="1" applyFont="1" applyFill="1" applyBorder="1" applyAlignment="1">
      <alignment horizontal="center" vertical="top" wrapText="1"/>
      <protection/>
    </xf>
    <xf numFmtId="2" fontId="53" fillId="0" borderId="20" xfId="60" applyNumberFormat="1" applyFont="1" applyFill="1" applyBorder="1" applyAlignment="1">
      <alignment horizontal="center" vertical="top" wrapText="1"/>
      <protection/>
    </xf>
    <xf numFmtId="2" fontId="53" fillId="0" borderId="39" xfId="60" applyNumberFormat="1" applyFont="1" applyFill="1" applyBorder="1" applyAlignment="1">
      <alignment horizontal="center" vertical="top" wrapText="1"/>
      <protection/>
    </xf>
    <xf numFmtId="2" fontId="53" fillId="0" borderId="21" xfId="60" applyNumberFormat="1" applyFont="1" applyFill="1" applyBorder="1" applyAlignment="1">
      <alignment horizontal="center" vertical="top" wrapText="1"/>
      <protection/>
    </xf>
    <xf numFmtId="0" fontId="55" fillId="0" borderId="40" xfId="60" applyNumberFormat="1" applyFont="1" applyFill="1" applyBorder="1" applyAlignment="1">
      <alignment horizontal="center" wrapText="1"/>
      <protection/>
    </xf>
    <xf numFmtId="0" fontId="55" fillId="0" borderId="10" xfId="60" applyNumberFormat="1" applyFont="1" applyFill="1" applyBorder="1" applyAlignment="1">
      <alignment horizontal="center" wrapText="1"/>
      <protection/>
    </xf>
    <xf numFmtId="0" fontId="55" fillId="0" borderId="41" xfId="60" applyNumberFormat="1" applyFont="1" applyFill="1" applyBorder="1" applyAlignment="1">
      <alignment horizontal="center" wrapText="1"/>
      <protection/>
    </xf>
    <xf numFmtId="3" fontId="53" fillId="0" borderId="42" xfId="60" applyNumberFormat="1" applyFont="1" applyFill="1" applyBorder="1" applyAlignment="1">
      <alignment horizontal="center" vertical="center" wrapText="1"/>
      <protection/>
    </xf>
    <xf numFmtId="2" fontId="55" fillId="0" borderId="0" xfId="60" applyNumberFormat="1" applyFont="1">
      <alignment/>
      <protection/>
    </xf>
    <xf numFmtId="2" fontId="55" fillId="0" borderId="0" xfId="60" applyNumberFormat="1" applyFont="1" applyAlignment="1">
      <alignment horizontal="center"/>
      <protection/>
    </xf>
    <xf numFmtId="0" fontId="55" fillId="0" borderId="0" xfId="60" applyFont="1" applyAlignment="1">
      <alignment horizontal="center"/>
      <protection/>
    </xf>
    <xf numFmtId="0" fontId="55" fillId="0" borderId="0" xfId="60" applyFont="1">
      <alignment/>
      <protection/>
    </xf>
    <xf numFmtId="0" fontId="56" fillId="0" borderId="33" xfId="0" applyFont="1" applyBorder="1" applyAlignment="1">
      <alignment/>
    </xf>
    <xf numFmtId="0" fontId="56" fillId="0" borderId="34" xfId="0" applyFont="1" applyBorder="1" applyAlignment="1">
      <alignment wrapText="1"/>
    </xf>
    <xf numFmtId="0" fontId="0" fillId="0" borderId="43" xfId="0" applyBorder="1" applyAlignment="1">
      <alignment horizontal="center"/>
    </xf>
    <xf numFmtId="0" fontId="0" fillId="0" borderId="16" xfId="0" applyBorder="1" applyAlignment="1">
      <alignment horizontal="center"/>
    </xf>
    <xf numFmtId="0" fontId="0" fillId="0" borderId="34" xfId="0" applyBorder="1" applyAlignment="1">
      <alignment horizontal="center"/>
    </xf>
    <xf numFmtId="0" fontId="0" fillId="0" borderId="34" xfId="0" applyFont="1" applyBorder="1" applyAlignment="1">
      <alignment wrapText="1"/>
    </xf>
    <xf numFmtId="0" fontId="0" fillId="0" borderId="34" xfId="0" applyBorder="1" applyAlignment="1">
      <alignment horizontal="right" wrapText="1"/>
    </xf>
    <xf numFmtId="0" fontId="0" fillId="0" borderId="40" xfId="0" applyBorder="1" applyAlignment="1">
      <alignment/>
    </xf>
    <xf numFmtId="0" fontId="0" fillId="0" borderId="10" xfId="0" applyBorder="1" applyAlignment="1">
      <alignment/>
    </xf>
    <xf numFmtId="0" fontId="0" fillId="0" borderId="41" xfId="0" applyBorder="1" applyAlignment="1">
      <alignment/>
    </xf>
    <xf numFmtId="0" fontId="0" fillId="0" borderId="33" xfId="0" applyBorder="1" applyAlignment="1">
      <alignment/>
    </xf>
    <xf numFmtId="0" fontId="0" fillId="0" borderId="34" xfId="0" applyBorder="1" applyAlignment="1">
      <alignment wrapText="1"/>
    </xf>
    <xf numFmtId="1" fontId="0" fillId="0" borderId="10" xfId="0" applyNumberFormat="1" applyBorder="1" applyAlignment="1">
      <alignment/>
    </xf>
    <xf numFmtId="2" fontId="0" fillId="0" borderId="33" xfId="0" applyNumberFormat="1" applyBorder="1" applyAlignment="1">
      <alignment/>
    </xf>
    <xf numFmtId="0" fontId="56" fillId="0" borderId="34" xfId="0" applyFont="1" applyBorder="1" applyAlignment="1">
      <alignment horizontal="right" wrapText="1"/>
    </xf>
    <xf numFmtId="0" fontId="57" fillId="0" borderId="34" xfId="0" applyFont="1" applyBorder="1" applyAlignment="1">
      <alignment wrapText="1"/>
    </xf>
    <xf numFmtId="0" fontId="56" fillId="0" borderId="43" xfId="0" applyFont="1" applyBorder="1" applyAlignment="1">
      <alignment horizontal="center"/>
    </xf>
    <xf numFmtId="0" fontId="56" fillId="0" borderId="16" xfId="0" applyFont="1" applyBorder="1" applyAlignment="1">
      <alignment horizontal="center"/>
    </xf>
    <xf numFmtId="0" fontId="56" fillId="0" borderId="34" xfId="0" applyFont="1" applyBorder="1" applyAlignment="1">
      <alignment horizontal="center"/>
    </xf>
    <xf numFmtId="0" fontId="56" fillId="0" borderId="0" xfId="0" applyFont="1" applyBorder="1" applyAlignment="1">
      <alignment/>
    </xf>
    <xf numFmtId="0" fontId="56" fillId="0" borderId="40" xfId="0" applyFont="1" applyBorder="1" applyAlignment="1">
      <alignment/>
    </xf>
    <xf numFmtId="0" fontId="56" fillId="0" borderId="10" xfId="0" applyFont="1" applyBorder="1" applyAlignment="1">
      <alignment/>
    </xf>
    <xf numFmtId="0" fontId="56" fillId="0" borderId="41" xfId="0" applyFont="1" applyBorder="1" applyAlignment="1">
      <alignment/>
    </xf>
    <xf numFmtId="0" fontId="56" fillId="0" borderId="34" xfId="0" applyFont="1" applyBorder="1" applyAlignment="1">
      <alignment horizontal="center" wrapText="1"/>
    </xf>
    <xf numFmtId="0" fontId="56" fillId="0" borderId="17" xfId="0" applyFont="1" applyBorder="1" applyAlignment="1">
      <alignment horizontal="right"/>
    </xf>
    <xf numFmtId="0" fontId="0" fillId="0" borderId="10" xfId="0" applyBorder="1" applyAlignment="1">
      <alignment horizontal="center"/>
    </xf>
    <xf numFmtId="0" fontId="0" fillId="0" borderId="14" xfId="0" applyBorder="1" applyAlignment="1">
      <alignment horizontal="center"/>
    </xf>
    <xf numFmtId="0" fontId="0" fillId="0" borderId="40" xfId="0" applyBorder="1" applyAlignment="1">
      <alignment horizontal="center"/>
    </xf>
    <xf numFmtId="192" fontId="0" fillId="0" borderId="33" xfId="0" applyNumberFormat="1" applyBorder="1" applyAlignment="1">
      <alignment/>
    </xf>
    <xf numFmtId="0" fontId="0" fillId="0" borderId="14" xfId="0" applyBorder="1" applyAlignment="1">
      <alignment horizontal="center"/>
    </xf>
    <xf numFmtId="0" fontId="0" fillId="0" borderId="17" xfId="0" applyBorder="1" applyAlignment="1">
      <alignment horizontal="center"/>
    </xf>
    <xf numFmtId="2" fontId="55" fillId="0" borderId="17" xfId="60" applyNumberFormat="1" applyFont="1" applyFill="1" applyBorder="1">
      <alignment/>
      <protection/>
    </xf>
    <xf numFmtId="0" fontId="0" fillId="0" borderId="14" xfId="0" applyBorder="1" applyAlignment="1">
      <alignment/>
    </xf>
    <xf numFmtId="0" fontId="0" fillId="0" borderId="17" xfId="0" applyBorder="1" applyAlignment="1">
      <alignment/>
    </xf>
    <xf numFmtId="0" fontId="56" fillId="0" borderId="44" xfId="0" applyFont="1" applyBorder="1" applyAlignment="1">
      <alignment/>
    </xf>
    <xf numFmtId="0" fontId="56" fillId="0" borderId="0" xfId="0" applyFont="1" applyBorder="1" applyAlignment="1">
      <alignment horizontal="right" wrapText="1"/>
    </xf>
    <xf numFmtId="0" fontId="56" fillId="0" borderId="0" xfId="0" applyFont="1" applyFill="1" applyBorder="1" applyAlignment="1">
      <alignment/>
    </xf>
    <xf numFmtId="0" fontId="56" fillId="0" borderId="14" xfId="0" applyFont="1" applyBorder="1" applyAlignment="1">
      <alignment horizontal="center"/>
    </xf>
    <xf numFmtId="0" fontId="56" fillId="0" borderId="17" xfId="0" applyFont="1" applyBorder="1" applyAlignment="1">
      <alignment horizontal="center"/>
    </xf>
    <xf numFmtId="2" fontId="55" fillId="0" borderId="10" xfId="60" applyNumberFormat="1" applyFont="1" applyFill="1" applyBorder="1" applyAlignment="1">
      <alignment horizontal="center" vertical="top" wrapText="1"/>
      <protection/>
    </xf>
    <xf numFmtId="0" fontId="58" fillId="0" borderId="10" xfId="59" applyFont="1" applyBorder="1" applyAlignment="1">
      <alignment horizontal="center"/>
      <protection/>
    </xf>
    <xf numFmtId="0" fontId="58" fillId="0" borderId="10" xfId="59" applyFont="1" applyBorder="1" applyAlignment="1">
      <alignment horizontal="left"/>
      <protection/>
    </xf>
    <xf numFmtId="0" fontId="58" fillId="0" borderId="10" xfId="59" applyFont="1" applyBorder="1">
      <alignment/>
      <protection/>
    </xf>
    <xf numFmtId="2" fontId="0" fillId="0" borderId="10" xfId="0" applyNumberFormat="1" applyBorder="1" applyAlignment="1">
      <alignment/>
    </xf>
    <xf numFmtId="2" fontId="0" fillId="0" borderId="0" xfId="0" applyNumberFormat="1" applyAlignment="1">
      <alignment/>
    </xf>
    <xf numFmtId="193" fontId="0" fillId="0" borderId="0" xfId="0" applyNumberFormat="1" applyAlignment="1">
      <alignment/>
    </xf>
    <xf numFmtId="0" fontId="59" fillId="0" borderId="0" xfId="0" applyFont="1" applyAlignment="1">
      <alignment horizontal="left" indent="6"/>
    </xf>
    <xf numFmtId="0" fontId="91" fillId="0" borderId="45" xfId="0" applyFont="1" applyBorder="1" applyAlignment="1">
      <alignment horizontal="center" vertical="top" wrapText="1"/>
    </xf>
    <xf numFmtId="0" fontId="91" fillId="0" borderId="46" xfId="0" applyFont="1" applyBorder="1" applyAlignment="1">
      <alignment horizontal="center" vertical="top" wrapText="1"/>
    </xf>
    <xf numFmtId="0" fontId="91" fillId="0" borderId="47" xfId="0" applyFont="1" applyBorder="1" applyAlignment="1">
      <alignment horizontal="center" vertical="top" wrapText="1"/>
    </xf>
    <xf numFmtId="0" fontId="92" fillId="0" borderId="48" xfId="0" applyFont="1" applyBorder="1" applyAlignment="1">
      <alignment horizontal="center" vertical="top" wrapText="1"/>
    </xf>
    <xf numFmtId="0" fontId="92" fillId="0" borderId="49" xfId="0" applyFont="1" applyBorder="1" applyAlignment="1">
      <alignment horizontal="center" vertical="top" wrapText="1"/>
    </xf>
    <xf numFmtId="0" fontId="59" fillId="0" borderId="0" xfId="0" applyFont="1" applyAlignment="1">
      <alignment/>
    </xf>
    <xf numFmtId="0" fontId="91" fillId="0" borderId="50" xfId="0" applyFont="1" applyBorder="1" applyAlignment="1">
      <alignment horizontal="center" vertical="top" wrapText="1"/>
    </xf>
    <xf numFmtId="0" fontId="59" fillId="0" borderId="51" xfId="0" applyFont="1" applyBorder="1" applyAlignment="1">
      <alignment horizontal="center" vertical="top" wrapText="1"/>
    </xf>
    <xf numFmtId="0" fontId="59" fillId="0" borderId="52" xfId="0" applyFont="1" applyBorder="1" applyAlignment="1">
      <alignment horizontal="center" vertical="top" wrapText="1"/>
    </xf>
    <xf numFmtId="0" fontId="59" fillId="0" borderId="53" xfId="0" applyFont="1" applyBorder="1" applyAlignment="1">
      <alignment horizontal="center" vertical="top" wrapText="1"/>
    </xf>
    <xf numFmtId="0" fontId="61" fillId="0" borderId="54" xfId="0" applyFont="1" applyBorder="1" applyAlignment="1">
      <alignment vertical="top" wrapText="1"/>
    </xf>
    <xf numFmtId="0" fontId="61" fillId="0" borderId="51" xfId="0" applyFont="1" applyBorder="1" applyAlignment="1">
      <alignment horizontal="center" vertical="top" wrapText="1"/>
    </xf>
    <xf numFmtId="0" fontId="61" fillId="0" borderId="52" xfId="0" applyFont="1" applyBorder="1" applyAlignment="1">
      <alignment horizontal="center" vertical="top" wrapText="1"/>
    </xf>
    <xf numFmtId="0" fontId="61" fillId="0" borderId="53" xfId="0" applyFont="1" applyBorder="1" applyAlignment="1">
      <alignment horizontal="center" vertical="top" wrapText="1"/>
    </xf>
    <xf numFmtId="0" fontId="61" fillId="0" borderId="55" xfId="0" applyFont="1" applyBorder="1" applyAlignment="1">
      <alignment vertical="top" wrapText="1"/>
    </xf>
    <xf numFmtId="0" fontId="61" fillId="0" borderId="56" xfId="0" applyFont="1" applyBorder="1" applyAlignment="1">
      <alignment vertical="top" wrapText="1"/>
    </xf>
    <xf numFmtId="0" fontId="61" fillId="0" borderId="55" xfId="0" applyFont="1" applyBorder="1" applyAlignment="1">
      <alignment horizontal="center" vertical="top" wrapText="1"/>
    </xf>
    <xf numFmtId="0" fontId="62" fillId="0" borderId="0" xfId="0"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XDO_METADATA" xfId="62"/>
    <cellStyle name="Note" xfId="63"/>
    <cellStyle name="Output" xfId="64"/>
    <cellStyle name="Percent" xfId="65"/>
    <cellStyle name="Percent 2 2" xfId="66"/>
    <cellStyle name="Title" xfId="67"/>
    <cellStyle name="Total" xfId="68"/>
    <cellStyle name="Warning Text" xfId="69"/>
  </cellStyles>
  <dxfs count="31">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106</v>
      </c>
      <c r="B2" s="52"/>
      <c r="C2" s="52"/>
      <c r="D2" s="52"/>
      <c r="E2" s="52"/>
      <c r="F2" s="52"/>
      <c r="G2" s="52"/>
      <c r="H2" s="52"/>
    </row>
    <row r="3" spans="1:8" ht="15">
      <c r="A3" s="53" t="s">
        <v>0</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10</v>
      </c>
      <c r="C7" s="19" t="s">
        <v>11</v>
      </c>
      <c r="D7" s="19" t="s">
        <v>12</v>
      </c>
      <c r="E7" s="20">
        <v>200</v>
      </c>
      <c r="F7" s="20">
        <v>2532.116857</v>
      </c>
      <c r="G7" s="30">
        <v>7.21</v>
      </c>
      <c r="H7" s="30">
        <v>0</v>
      </c>
    </row>
    <row r="8" spans="1:8" ht="15">
      <c r="A8" s="17">
        <v>2</v>
      </c>
      <c r="B8" s="22" t="s">
        <v>13</v>
      </c>
      <c r="C8" s="19" t="s">
        <v>14</v>
      </c>
      <c r="D8" s="19" t="s">
        <v>15</v>
      </c>
      <c r="E8" s="20">
        <v>100</v>
      </c>
      <c r="F8" s="20">
        <v>339.3432667</v>
      </c>
      <c r="G8" s="30">
        <v>0.97</v>
      </c>
      <c r="H8" s="50">
        <v>0.1425</v>
      </c>
    </row>
    <row r="9" spans="1:8" ht="15">
      <c r="A9" s="17"/>
      <c r="B9" s="22"/>
      <c r="C9" s="19"/>
      <c r="D9" s="19"/>
      <c r="E9" s="20"/>
      <c r="F9" s="20"/>
      <c r="G9" s="23"/>
      <c r="H9" s="20"/>
    </row>
    <row r="10" spans="1:8" ht="15">
      <c r="A10" s="17"/>
      <c r="B10" s="18" t="s">
        <v>16</v>
      </c>
      <c r="C10" s="22"/>
      <c r="D10" s="22"/>
      <c r="E10" s="22"/>
      <c r="F10" s="22"/>
      <c r="G10" s="22"/>
      <c r="H10" s="17"/>
    </row>
    <row r="11" spans="1:8" ht="15">
      <c r="A11" s="17">
        <v>3</v>
      </c>
      <c r="B11" s="22" t="s">
        <v>102</v>
      </c>
      <c r="C11" s="19" t="s">
        <v>100</v>
      </c>
      <c r="D11" s="19" t="s">
        <v>17</v>
      </c>
      <c r="E11" s="20">
        <v>578</v>
      </c>
      <c r="F11" s="20">
        <v>988.9714879</v>
      </c>
      <c r="G11" s="30">
        <v>2.82</v>
      </c>
      <c r="H11" s="50">
        <v>0</v>
      </c>
    </row>
    <row r="12" spans="1:8" ht="15">
      <c r="A12" s="17"/>
      <c r="B12" s="22"/>
      <c r="C12" s="19"/>
      <c r="D12" s="19"/>
      <c r="E12" s="20"/>
      <c r="F12" s="20"/>
      <c r="G12" s="30"/>
      <c r="H12" s="50"/>
    </row>
    <row r="13" spans="1:8" ht="15">
      <c r="A13" s="17"/>
      <c r="B13" s="18" t="s">
        <v>18</v>
      </c>
      <c r="C13" s="19"/>
      <c r="D13" s="19"/>
      <c r="E13" s="20"/>
      <c r="F13" s="20"/>
      <c r="G13" s="30"/>
      <c r="H13" s="50"/>
    </row>
    <row r="14" spans="1:8" s="48" customFormat="1" ht="15">
      <c r="A14" s="17">
        <v>4</v>
      </c>
      <c r="B14" s="22" t="s">
        <v>105</v>
      </c>
      <c r="C14" s="19" t="s">
        <v>20</v>
      </c>
      <c r="D14" s="19" t="s">
        <v>22</v>
      </c>
      <c r="E14" s="20">
        <v>1000</v>
      </c>
      <c r="F14" s="20">
        <v>4964.5650763</v>
      </c>
      <c r="G14" s="30">
        <v>14.14</v>
      </c>
      <c r="H14" s="50">
        <v>0.038</v>
      </c>
    </row>
    <row r="15" spans="1:8" s="48" customFormat="1" ht="15">
      <c r="A15" s="17">
        <v>5</v>
      </c>
      <c r="B15" s="22" t="s">
        <v>19</v>
      </c>
      <c r="C15" s="19" t="s">
        <v>20</v>
      </c>
      <c r="D15" s="19" t="s">
        <v>21</v>
      </c>
      <c r="E15" s="20">
        <v>1000</v>
      </c>
      <c r="F15" s="20">
        <v>4964.5525987</v>
      </c>
      <c r="G15" s="30">
        <v>14.14</v>
      </c>
      <c r="H15" s="50">
        <v>0.038</v>
      </c>
    </row>
    <row r="16" spans="1:8" ht="15">
      <c r="A16" s="17">
        <v>6</v>
      </c>
      <c r="B16" s="22" t="s">
        <v>23</v>
      </c>
      <c r="C16" s="19" t="s">
        <v>24</v>
      </c>
      <c r="D16" s="19" t="s">
        <v>25</v>
      </c>
      <c r="E16" s="20">
        <v>1000</v>
      </c>
      <c r="F16" s="20">
        <v>4962.235122</v>
      </c>
      <c r="G16" s="30">
        <v>14.13</v>
      </c>
      <c r="H16" s="50">
        <v>0.0405</v>
      </c>
    </row>
    <row r="17" spans="1:8" ht="15">
      <c r="A17" s="17">
        <v>7</v>
      </c>
      <c r="B17" s="22" t="s">
        <v>26</v>
      </c>
      <c r="C17" s="19" t="s">
        <v>20</v>
      </c>
      <c r="D17" s="19" t="s">
        <v>27</v>
      </c>
      <c r="E17" s="20">
        <v>1000</v>
      </c>
      <c r="F17" s="20">
        <v>4960.945035</v>
      </c>
      <c r="G17" s="30">
        <v>14.12</v>
      </c>
      <c r="H17" s="50">
        <v>0.042</v>
      </c>
    </row>
    <row r="18" spans="1:8" ht="15">
      <c r="A18" s="17">
        <v>8</v>
      </c>
      <c r="B18" s="22" t="s">
        <v>103</v>
      </c>
      <c r="C18" s="19" t="s">
        <v>20</v>
      </c>
      <c r="D18" s="19" t="s">
        <v>28</v>
      </c>
      <c r="E18" s="20">
        <v>500</v>
      </c>
      <c r="F18" s="20">
        <v>2481.6647727</v>
      </c>
      <c r="G18" s="30">
        <v>7.07</v>
      </c>
      <c r="H18" s="50">
        <v>0.0386</v>
      </c>
    </row>
    <row r="19" spans="1:8" ht="15">
      <c r="A19" s="17">
        <v>9</v>
      </c>
      <c r="B19" s="22" t="s">
        <v>29</v>
      </c>
      <c r="C19" s="19" t="s">
        <v>20</v>
      </c>
      <c r="D19" s="19" t="s">
        <v>30</v>
      </c>
      <c r="E19" s="20">
        <v>500</v>
      </c>
      <c r="F19" s="20">
        <v>2474.8719677</v>
      </c>
      <c r="G19" s="30">
        <v>7.05</v>
      </c>
      <c r="H19" s="50">
        <v>0.065</v>
      </c>
    </row>
    <row r="20" spans="1:8" ht="15">
      <c r="A20" s="17">
        <v>10</v>
      </c>
      <c r="B20" s="22" t="s">
        <v>29</v>
      </c>
      <c r="C20" s="19" t="s">
        <v>20</v>
      </c>
      <c r="D20" s="19" t="s">
        <v>31</v>
      </c>
      <c r="E20" s="20">
        <v>500</v>
      </c>
      <c r="F20" s="20">
        <v>2471.2320642</v>
      </c>
      <c r="G20" s="30">
        <v>7.04</v>
      </c>
      <c r="H20" s="50">
        <v>0.062</v>
      </c>
    </row>
    <row r="21" spans="1:8" ht="15">
      <c r="A21" s="17">
        <v>11</v>
      </c>
      <c r="B21" s="22" t="s">
        <v>26</v>
      </c>
      <c r="C21" s="19" t="s">
        <v>20</v>
      </c>
      <c r="D21" s="19" t="s">
        <v>32</v>
      </c>
      <c r="E21" s="20">
        <v>390</v>
      </c>
      <c r="F21" s="20">
        <v>1936.299367</v>
      </c>
      <c r="G21" s="30">
        <v>5.51</v>
      </c>
      <c r="H21" s="50">
        <v>0.0455</v>
      </c>
    </row>
    <row r="22" spans="1:8" ht="15">
      <c r="A22" s="17">
        <v>12</v>
      </c>
      <c r="B22" s="22" t="s">
        <v>33</v>
      </c>
      <c r="C22" s="19" t="s">
        <v>20</v>
      </c>
      <c r="D22" s="19" t="s">
        <v>34</v>
      </c>
      <c r="E22" s="20">
        <v>360</v>
      </c>
      <c r="F22" s="20">
        <v>1783.1055</v>
      </c>
      <c r="G22" s="30">
        <v>5.08</v>
      </c>
      <c r="H22" s="50">
        <v>0.0495</v>
      </c>
    </row>
    <row r="23" spans="1:8" ht="15">
      <c r="A23" s="17"/>
      <c r="B23" s="22"/>
      <c r="C23" s="19"/>
      <c r="D23" s="19"/>
      <c r="E23" s="20"/>
      <c r="F23" s="20"/>
      <c r="G23" s="30"/>
      <c r="H23" s="20"/>
    </row>
    <row r="24" spans="1:8" ht="15">
      <c r="A24" s="17"/>
      <c r="B24" s="18"/>
      <c r="C24" s="19"/>
      <c r="D24" s="19"/>
      <c r="E24" s="20"/>
      <c r="F24" s="20"/>
      <c r="G24" s="30"/>
      <c r="H24" s="20"/>
    </row>
    <row r="25" spans="1:8" ht="15">
      <c r="A25" s="33"/>
      <c r="B25" s="34" t="s">
        <v>35</v>
      </c>
      <c r="C25" s="35"/>
      <c r="D25" s="35"/>
      <c r="E25" s="36">
        <v>0</v>
      </c>
      <c r="F25" s="36">
        <v>34859.9031152</v>
      </c>
      <c r="G25" s="37">
        <v>99.28000000000002</v>
      </c>
      <c r="H25" s="36"/>
    </row>
    <row r="26" spans="1:8" ht="15">
      <c r="A26" s="12"/>
      <c r="B26" s="18" t="s">
        <v>36</v>
      </c>
      <c r="C26" s="13"/>
      <c r="D26" s="13"/>
      <c r="E26" s="14"/>
      <c r="F26" s="15"/>
      <c r="G26" s="16"/>
      <c r="H26" s="15"/>
    </row>
    <row r="27" spans="1:8" ht="15">
      <c r="A27" s="17"/>
      <c r="B27" s="22" t="s">
        <v>36</v>
      </c>
      <c r="C27" s="19"/>
      <c r="D27" s="19"/>
      <c r="E27" s="20"/>
      <c r="F27" s="20">
        <v>274.777522</v>
      </c>
      <c r="G27" s="30">
        <v>0.78</v>
      </c>
      <c r="H27" s="50">
        <v>0.0298</v>
      </c>
    </row>
    <row r="28" spans="1:8" ht="15">
      <c r="A28" s="33"/>
      <c r="B28" s="34" t="s">
        <v>35</v>
      </c>
      <c r="C28" s="35"/>
      <c r="D28" s="35"/>
      <c r="E28" s="42"/>
      <c r="F28" s="36">
        <v>274.778</v>
      </c>
      <c r="G28" s="37">
        <v>0.78</v>
      </c>
      <c r="H28" s="36"/>
    </row>
    <row r="29" spans="1:8" ht="15">
      <c r="A29" s="24"/>
      <c r="B29" s="27" t="s">
        <v>37</v>
      </c>
      <c r="C29" s="25"/>
      <c r="D29" s="25"/>
      <c r="E29" s="26"/>
      <c r="F29" s="28"/>
      <c r="G29" s="29"/>
      <c r="H29" s="28"/>
    </row>
    <row r="30" spans="1:8" ht="15">
      <c r="A30" s="24"/>
      <c r="B30" s="27" t="s">
        <v>38</v>
      </c>
      <c r="C30" s="25"/>
      <c r="D30" s="25"/>
      <c r="E30" s="26"/>
      <c r="F30" s="20">
        <v>-12.709924000005799</v>
      </c>
      <c r="G30" s="30">
        <v>-0.06000000000002</v>
      </c>
      <c r="H30" s="20"/>
    </row>
    <row r="31" spans="1:8" ht="15">
      <c r="A31" s="33"/>
      <c r="B31" s="43" t="s">
        <v>35</v>
      </c>
      <c r="C31" s="35"/>
      <c r="D31" s="35"/>
      <c r="E31" s="42"/>
      <c r="F31" s="36">
        <v>-12.709924000005799</v>
      </c>
      <c r="G31" s="37">
        <v>-0.06000000000002</v>
      </c>
      <c r="H31" s="36"/>
    </row>
    <row r="32" spans="1:8" ht="15">
      <c r="A32" s="44"/>
      <c r="B32" s="46" t="s">
        <v>39</v>
      </c>
      <c r="C32" s="45"/>
      <c r="D32" s="45"/>
      <c r="E32" s="45"/>
      <c r="F32" s="31">
        <v>35121.971</v>
      </c>
      <c r="G32" s="32" t="s">
        <v>40</v>
      </c>
      <c r="H32" s="31"/>
    </row>
    <row r="35" ht="15">
      <c r="A35" t="s">
        <v>101</v>
      </c>
    </row>
    <row r="37" spans="1:7" ht="30" customHeight="1">
      <c r="A37" s="51" t="s">
        <v>113</v>
      </c>
      <c r="B37" s="54" t="s">
        <v>114</v>
      </c>
      <c r="C37" s="54"/>
      <c r="D37" s="54"/>
      <c r="E37" s="54"/>
      <c r="F37" s="54"/>
      <c r="G37" s="55"/>
    </row>
  </sheetData>
  <sheetProtection/>
  <mergeCells count="3">
    <mergeCell ref="A2:H2"/>
    <mergeCell ref="A3:H3"/>
    <mergeCell ref="B37:G37"/>
  </mergeCells>
  <conditionalFormatting sqref="C25:D25 C28:E31 F29 H29">
    <cfRule type="cellIs" priority="1" dxfId="30" operator="lessThan" stopIfTrue="1">
      <formula>0</formula>
    </cfRule>
  </conditionalFormatting>
  <conditionalFormatting sqref="G29">
    <cfRule type="cellIs" priority="2" dxfId="30"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2"/>
  <sheetViews>
    <sheetView zoomScalePageLayoutView="0" workbookViewId="0" topLeftCell="A1">
      <selection activeCell="B10" sqref="B10"/>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108</v>
      </c>
      <c r="B2" s="52"/>
      <c r="C2" s="52"/>
      <c r="D2" s="52"/>
      <c r="E2" s="52"/>
      <c r="F2" s="52"/>
      <c r="G2" s="52"/>
      <c r="H2" s="52"/>
    </row>
    <row r="3" spans="1:8" ht="15">
      <c r="A3" s="53" t="s">
        <v>115</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10</v>
      </c>
      <c r="C7" s="19" t="s">
        <v>11</v>
      </c>
      <c r="D7" s="19" t="s">
        <v>44</v>
      </c>
      <c r="E7" s="20">
        <v>338</v>
      </c>
      <c r="F7" s="20">
        <v>4279.2774883</v>
      </c>
      <c r="G7" s="30">
        <v>34.43</v>
      </c>
      <c r="H7" s="50">
        <v>0</v>
      </c>
    </row>
    <row r="8" spans="1:8" ht="15">
      <c r="A8" s="17">
        <v>2</v>
      </c>
      <c r="B8" s="22" t="s">
        <v>13</v>
      </c>
      <c r="C8" s="19" t="s">
        <v>14</v>
      </c>
      <c r="D8" s="19" t="s">
        <v>70</v>
      </c>
      <c r="E8" s="20">
        <v>250</v>
      </c>
      <c r="F8" s="20">
        <v>2557.9163694</v>
      </c>
      <c r="G8" s="30">
        <v>20.58</v>
      </c>
      <c r="H8" s="50">
        <v>0.1425</v>
      </c>
    </row>
    <row r="9" spans="1:8" ht="15">
      <c r="A9" s="17"/>
      <c r="B9" s="22"/>
      <c r="C9" s="19"/>
      <c r="D9" s="19"/>
      <c r="E9" s="20"/>
      <c r="F9" s="20"/>
      <c r="G9" s="23"/>
      <c r="H9" s="50"/>
    </row>
    <row r="10" spans="1:8" ht="15">
      <c r="A10" s="17"/>
      <c r="B10" s="18" t="s">
        <v>16</v>
      </c>
      <c r="C10" s="22"/>
      <c r="D10" s="22"/>
      <c r="E10" s="22"/>
      <c r="F10" s="22"/>
      <c r="G10" s="22"/>
      <c r="H10" s="50"/>
    </row>
    <row r="11" spans="1:8" ht="15">
      <c r="A11" s="17">
        <v>3</v>
      </c>
      <c r="B11" s="22" t="s">
        <v>46</v>
      </c>
      <c r="C11" s="19" t="s">
        <v>47</v>
      </c>
      <c r="D11" s="19" t="s">
        <v>71</v>
      </c>
      <c r="E11" s="20">
        <v>90</v>
      </c>
      <c r="F11" s="20">
        <v>900</v>
      </c>
      <c r="G11" s="30">
        <v>7.24</v>
      </c>
      <c r="H11" s="50">
        <v>0.0909</v>
      </c>
    </row>
    <row r="12" spans="1:8" ht="15">
      <c r="A12" s="17">
        <v>4</v>
      </c>
      <c r="B12" s="22" t="s">
        <v>72</v>
      </c>
      <c r="C12" s="19" t="s">
        <v>104</v>
      </c>
      <c r="D12" s="19" t="s">
        <v>73</v>
      </c>
      <c r="E12" s="20">
        <v>18</v>
      </c>
      <c r="F12" s="20">
        <v>180</v>
      </c>
      <c r="G12" s="30">
        <v>1.45</v>
      </c>
      <c r="H12" s="50">
        <v>0.107</v>
      </c>
    </row>
    <row r="13" spans="1:8" ht="15">
      <c r="A13" s="17">
        <v>5</v>
      </c>
      <c r="B13" s="22" t="s">
        <v>49</v>
      </c>
      <c r="C13" s="19" t="s">
        <v>100</v>
      </c>
      <c r="D13" s="19" t="s">
        <v>50</v>
      </c>
      <c r="E13" s="20">
        <v>16000</v>
      </c>
      <c r="F13" s="20">
        <v>160</v>
      </c>
      <c r="G13" s="30">
        <v>1.29</v>
      </c>
      <c r="H13" s="50">
        <v>0.1457</v>
      </c>
    </row>
    <row r="14" spans="1:8" ht="15">
      <c r="A14" s="17">
        <v>6</v>
      </c>
      <c r="B14" s="22" t="s">
        <v>51</v>
      </c>
      <c r="C14" s="19" t="s">
        <v>52</v>
      </c>
      <c r="D14" s="19" t="s">
        <v>58</v>
      </c>
      <c r="E14" s="20">
        <v>11</v>
      </c>
      <c r="F14" s="20">
        <v>110</v>
      </c>
      <c r="G14" s="30">
        <v>0.88</v>
      </c>
      <c r="H14" s="50">
        <v>0.0909</v>
      </c>
    </row>
    <row r="15" spans="1:8" ht="15">
      <c r="A15" s="17">
        <v>7</v>
      </c>
      <c r="B15" s="22" t="s">
        <v>74</v>
      </c>
      <c r="C15" s="19" t="s">
        <v>75</v>
      </c>
      <c r="D15" s="19" t="s">
        <v>76</v>
      </c>
      <c r="E15" s="20">
        <v>200</v>
      </c>
      <c r="F15" s="20">
        <v>105.0234247</v>
      </c>
      <c r="G15" s="30">
        <v>0.84</v>
      </c>
      <c r="H15" s="50">
        <v>0.16</v>
      </c>
    </row>
    <row r="16" spans="1:8" ht="15">
      <c r="A16" s="17">
        <v>8</v>
      </c>
      <c r="B16" s="22" t="s">
        <v>51</v>
      </c>
      <c r="C16" s="19" t="s">
        <v>52</v>
      </c>
      <c r="D16" s="19" t="s">
        <v>57</v>
      </c>
      <c r="E16" s="20">
        <v>8</v>
      </c>
      <c r="F16" s="20">
        <v>80</v>
      </c>
      <c r="G16" s="30">
        <v>0.64</v>
      </c>
      <c r="H16" s="50">
        <v>0.0909</v>
      </c>
    </row>
    <row r="17" spans="1:8" ht="15">
      <c r="A17" s="17">
        <v>9</v>
      </c>
      <c r="B17" s="22" t="s">
        <v>51</v>
      </c>
      <c r="C17" s="19" t="s">
        <v>52</v>
      </c>
      <c r="D17" s="19" t="s">
        <v>77</v>
      </c>
      <c r="E17" s="20">
        <v>8</v>
      </c>
      <c r="F17" s="20">
        <v>80</v>
      </c>
      <c r="G17" s="30">
        <v>0.64</v>
      </c>
      <c r="H17" s="50">
        <v>0.0909</v>
      </c>
    </row>
    <row r="18" spans="1:8" ht="15">
      <c r="A18" s="17">
        <v>10</v>
      </c>
      <c r="B18" s="22" t="s">
        <v>72</v>
      </c>
      <c r="C18" s="19" t="s">
        <v>104</v>
      </c>
      <c r="D18" s="19" t="s">
        <v>78</v>
      </c>
      <c r="E18" s="20">
        <v>7.5</v>
      </c>
      <c r="F18" s="20">
        <v>75</v>
      </c>
      <c r="G18" s="30">
        <v>0.6</v>
      </c>
      <c r="H18" s="50">
        <v>0.135</v>
      </c>
    </row>
    <row r="19" spans="1:8" ht="15">
      <c r="A19" s="17">
        <v>11</v>
      </c>
      <c r="B19" s="22" t="s">
        <v>102</v>
      </c>
      <c r="C19" s="19" t="s">
        <v>100</v>
      </c>
      <c r="D19" s="19" t="s">
        <v>17</v>
      </c>
      <c r="E19" s="20">
        <v>7</v>
      </c>
      <c r="F19" s="20">
        <v>11.9771665</v>
      </c>
      <c r="G19" s="30">
        <v>0.1</v>
      </c>
      <c r="H19" s="50">
        <v>0</v>
      </c>
    </row>
    <row r="20" spans="1:8" ht="15">
      <c r="A20" s="17"/>
      <c r="B20" s="22"/>
      <c r="C20" s="19"/>
      <c r="D20" s="19"/>
      <c r="E20" s="20"/>
      <c r="F20" s="20"/>
      <c r="G20" s="30"/>
      <c r="H20" s="50"/>
    </row>
    <row r="21" spans="1:8" ht="15">
      <c r="A21" s="17"/>
      <c r="B21" s="18" t="s">
        <v>18</v>
      </c>
      <c r="C21" s="19"/>
      <c r="D21" s="19"/>
      <c r="E21" s="20"/>
      <c r="F21" s="20"/>
      <c r="G21" s="30"/>
      <c r="H21" s="50"/>
    </row>
    <row r="22" spans="1:8" ht="15">
      <c r="A22" s="17">
        <v>12</v>
      </c>
      <c r="B22" s="22" t="s">
        <v>116</v>
      </c>
      <c r="C22" s="19" t="s">
        <v>20</v>
      </c>
      <c r="D22" s="19" t="s">
        <v>117</v>
      </c>
      <c r="E22" s="20">
        <v>272</v>
      </c>
      <c r="F22" s="20">
        <v>1338.3410599</v>
      </c>
      <c r="G22" s="30">
        <v>10.77</v>
      </c>
      <c r="H22" s="50">
        <v>0.0435</v>
      </c>
    </row>
    <row r="23" spans="1:8" ht="15">
      <c r="A23" s="17">
        <v>13</v>
      </c>
      <c r="B23" s="22" t="s">
        <v>26</v>
      </c>
      <c r="C23" s="19" t="s">
        <v>20</v>
      </c>
      <c r="D23" s="19" t="s">
        <v>32</v>
      </c>
      <c r="E23" s="20">
        <v>79</v>
      </c>
      <c r="F23" s="20">
        <v>392.8467838</v>
      </c>
      <c r="G23" s="30">
        <v>3.16</v>
      </c>
      <c r="H23" s="50">
        <v>0.0455</v>
      </c>
    </row>
    <row r="24" spans="1:8" ht="15">
      <c r="A24" s="17">
        <v>14</v>
      </c>
      <c r="B24" s="22" t="s">
        <v>64</v>
      </c>
      <c r="C24" s="19" t="s">
        <v>20</v>
      </c>
      <c r="D24" s="19" t="s">
        <v>65</v>
      </c>
      <c r="E24" s="20">
        <v>76</v>
      </c>
      <c r="F24" s="20">
        <v>377.6803703</v>
      </c>
      <c r="G24" s="30">
        <v>3.04</v>
      </c>
      <c r="H24" s="50">
        <v>0.0395</v>
      </c>
    </row>
    <row r="25" spans="1:8" ht="15">
      <c r="A25" s="17">
        <v>16</v>
      </c>
      <c r="B25" s="22" t="s">
        <v>33</v>
      </c>
      <c r="C25" s="19" t="s">
        <v>20</v>
      </c>
      <c r="D25" s="19" t="s">
        <v>66</v>
      </c>
      <c r="E25" s="20">
        <v>39</v>
      </c>
      <c r="F25" s="20">
        <v>192.7097889</v>
      </c>
      <c r="G25" s="30">
        <v>1.55</v>
      </c>
      <c r="H25" s="50">
        <v>0.0495</v>
      </c>
    </row>
    <row r="26" spans="1:8" ht="15">
      <c r="A26" s="17">
        <v>15</v>
      </c>
      <c r="B26" s="22" t="s">
        <v>118</v>
      </c>
      <c r="C26" s="19" t="s">
        <v>20</v>
      </c>
      <c r="D26" s="19" t="s">
        <v>67</v>
      </c>
      <c r="E26" s="20">
        <v>39</v>
      </c>
      <c r="F26" s="20">
        <v>192.0982847</v>
      </c>
      <c r="G26" s="30">
        <v>1.55</v>
      </c>
      <c r="H26" s="50">
        <v>0.0416</v>
      </c>
    </row>
    <row r="27" spans="1:8" ht="15">
      <c r="A27" s="17">
        <v>17</v>
      </c>
      <c r="B27" s="22" t="s">
        <v>68</v>
      </c>
      <c r="C27" s="19" t="s">
        <v>20</v>
      </c>
      <c r="D27" s="19" t="s">
        <v>69</v>
      </c>
      <c r="E27" s="20">
        <v>39</v>
      </c>
      <c r="F27" s="20">
        <v>191.9691896</v>
      </c>
      <c r="G27" s="30">
        <v>1.54</v>
      </c>
      <c r="H27" s="50">
        <v>0.0425</v>
      </c>
    </row>
    <row r="28" spans="1:8" ht="15">
      <c r="A28" s="17">
        <v>18</v>
      </c>
      <c r="B28" s="22" t="s">
        <v>33</v>
      </c>
      <c r="C28" s="19" t="s">
        <v>20</v>
      </c>
      <c r="D28" s="19" t="s">
        <v>34</v>
      </c>
      <c r="E28" s="20">
        <v>11</v>
      </c>
      <c r="F28" s="20">
        <v>54.5796488</v>
      </c>
      <c r="G28" s="30">
        <v>0.44</v>
      </c>
      <c r="H28" s="50">
        <v>0.0495</v>
      </c>
    </row>
    <row r="29" spans="1:8" ht="15">
      <c r="A29" s="17"/>
      <c r="B29" s="22"/>
      <c r="C29" s="19"/>
      <c r="D29" s="19"/>
      <c r="E29" s="20"/>
      <c r="F29" s="20"/>
      <c r="G29" s="30"/>
      <c r="H29" s="20"/>
    </row>
    <row r="30" spans="1:8" ht="15">
      <c r="A30" s="17"/>
      <c r="B30" s="18"/>
      <c r="C30" s="19"/>
      <c r="D30" s="19"/>
      <c r="E30" s="20"/>
      <c r="F30" s="20"/>
      <c r="G30" s="30"/>
      <c r="H30" s="20"/>
    </row>
    <row r="31" spans="1:8" ht="15">
      <c r="A31" s="33"/>
      <c r="B31" s="34" t="s">
        <v>35</v>
      </c>
      <c r="C31" s="35"/>
      <c r="D31" s="35"/>
      <c r="E31" s="36">
        <v>0</v>
      </c>
      <c r="F31" s="36">
        <v>11279.419574900001</v>
      </c>
      <c r="G31" s="37">
        <v>90.74</v>
      </c>
      <c r="H31" s="36"/>
    </row>
    <row r="32" spans="1:8" ht="15">
      <c r="A32" s="12"/>
      <c r="B32" s="18" t="s">
        <v>36</v>
      </c>
      <c r="C32" s="13"/>
      <c r="D32" s="13"/>
      <c r="E32" s="14"/>
      <c r="F32" s="15"/>
      <c r="G32" s="16"/>
      <c r="H32" s="15"/>
    </row>
    <row r="33" spans="1:8" ht="15">
      <c r="A33" s="17"/>
      <c r="B33" s="22" t="s">
        <v>36</v>
      </c>
      <c r="C33" s="19"/>
      <c r="D33" s="19"/>
      <c r="E33" s="20"/>
      <c r="F33" s="20">
        <v>1129.1144146</v>
      </c>
      <c r="G33" s="30">
        <v>9.08</v>
      </c>
      <c r="H33" s="50">
        <v>0.0324</v>
      </c>
    </row>
    <row r="34" spans="1:8" ht="15">
      <c r="A34" s="33"/>
      <c r="B34" s="34" t="s">
        <v>35</v>
      </c>
      <c r="C34" s="35"/>
      <c r="D34" s="35"/>
      <c r="E34" s="42"/>
      <c r="F34" s="36">
        <v>1129.114</v>
      </c>
      <c r="G34" s="37">
        <v>9.08</v>
      </c>
      <c r="H34" s="36"/>
    </row>
    <row r="35" spans="1:8" ht="15">
      <c r="A35" s="24"/>
      <c r="B35" s="27" t="s">
        <v>37</v>
      </c>
      <c r="C35" s="25"/>
      <c r="D35" s="25"/>
      <c r="E35" s="26"/>
      <c r="F35" s="28"/>
      <c r="G35" s="29"/>
      <c r="H35" s="28"/>
    </row>
    <row r="36" spans="1:8" ht="15">
      <c r="A36" s="24"/>
      <c r="B36" s="27" t="s">
        <v>38</v>
      </c>
      <c r="C36" s="25"/>
      <c r="D36" s="25"/>
      <c r="E36" s="26"/>
      <c r="F36" s="20">
        <v>22.0674098999996</v>
      </c>
      <c r="G36" s="30">
        <v>0.179999999999999</v>
      </c>
      <c r="H36" s="20"/>
    </row>
    <row r="37" spans="1:8" ht="15">
      <c r="A37" s="33"/>
      <c r="B37" s="43" t="s">
        <v>35</v>
      </c>
      <c r="C37" s="35"/>
      <c r="D37" s="35"/>
      <c r="E37" s="42"/>
      <c r="F37" s="36">
        <v>22.0674098999996</v>
      </c>
      <c r="G37" s="37">
        <v>0.179999999999999</v>
      </c>
      <c r="H37" s="36"/>
    </row>
    <row r="38" spans="1:8" ht="15">
      <c r="A38" s="44"/>
      <c r="B38" s="46" t="s">
        <v>39</v>
      </c>
      <c r="C38" s="45"/>
      <c r="D38" s="45"/>
      <c r="E38" s="45"/>
      <c r="F38" s="31">
        <v>12430.601</v>
      </c>
      <c r="G38" s="32" t="s">
        <v>40</v>
      </c>
      <c r="H38" s="31"/>
    </row>
    <row r="40" ht="15">
      <c r="A40" t="s">
        <v>101</v>
      </c>
    </row>
    <row r="42" spans="1:7" ht="30.75" customHeight="1">
      <c r="A42" s="51" t="s">
        <v>113</v>
      </c>
      <c r="B42" s="54" t="s">
        <v>114</v>
      </c>
      <c r="C42" s="54"/>
      <c r="D42" s="54"/>
      <c r="E42" s="54"/>
      <c r="F42" s="54"/>
      <c r="G42" s="55"/>
    </row>
  </sheetData>
  <sheetProtection/>
  <mergeCells count="3">
    <mergeCell ref="A2:H2"/>
    <mergeCell ref="A3:H3"/>
    <mergeCell ref="B42:G42"/>
  </mergeCells>
  <conditionalFormatting sqref="C31:D31 C34:E37 F35 H35">
    <cfRule type="cellIs" priority="1" dxfId="30" operator="lessThan" stopIfTrue="1">
      <formula>0</formula>
    </cfRule>
  </conditionalFormatting>
  <conditionalFormatting sqref="G35">
    <cfRule type="cellIs" priority="2" dxfId="30"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44"/>
  <sheetViews>
    <sheetView zoomScalePageLayoutView="0" workbookViewId="0" topLeftCell="A1">
      <selection activeCell="E12" sqref="E12"/>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109</v>
      </c>
      <c r="B2" s="52"/>
      <c r="C2" s="52"/>
      <c r="D2" s="52"/>
      <c r="E2" s="52"/>
      <c r="F2" s="52"/>
      <c r="G2" s="52"/>
      <c r="H2" s="52"/>
    </row>
    <row r="3" spans="1:8" ht="15">
      <c r="A3" s="53" t="s">
        <v>115</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10</v>
      </c>
      <c r="C7" s="19" t="s">
        <v>11</v>
      </c>
      <c r="D7" s="19" t="s">
        <v>44</v>
      </c>
      <c r="E7" s="20">
        <v>206</v>
      </c>
      <c r="F7" s="20">
        <v>2608.0803627</v>
      </c>
      <c r="G7" s="30">
        <v>10.98</v>
      </c>
      <c r="H7" s="50">
        <v>0</v>
      </c>
    </row>
    <row r="8" spans="1:8" ht="15">
      <c r="A8" s="17">
        <v>2</v>
      </c>
      <c r="B8" s="22" t="s">
        <v>13</v>
      </c>
      <c r="C8" s="19" t="s">
        <v>14</v>
      </c>
      <c r="D8" s="19" t="s">
        <v>79</v>
      </c>
      <c r="E8" s="20">
        <v>250</v>
      </c>
      <c r="F8" s="20">
        <v>2557.9163694</v>
      </c>
      <c r="G8" s="30">
        <v>10.77</v>
      </c>
      <c r="H8" s="50">
        <v>0.1425</v>
      </c>
    </row>
    <row r="9" spans="1:8" ht="15">
      <c r="A9" s="17"/>
      <c r="B9" s="22"/>
      <c r="C9" s="19"/>
      <c r="D9" s="19"/>
      <c r="E9" s="20"/>
      <c r="F9" s="20"/>
      <c r="G9" s="23"/>
      <c r="H9" s="50"/>
    </row>
    <row r="10" spans="1:8" ht="15">
      <c r="A10" s="17"/>
      <c r="B10" s="18" t="s">
        <v>16</v>
      </c>
      <c r="C10" s="22"/>
      <c r="D10" s="22"/>
      <c r="E10" s="22"/>
      <c r="F10" s="22"/>
      <c r="G10" s="22"/>
      <c r="H10" s="50"/>
    </row>
    <row r="11" spans="1:8" ht="15">
      <c r="A11" s="17">
        <v>3</v>
      </c>
      <c r="B11" s="22" t="s">
        <v>49</v>
      </c>
      <c r="C11" s="19" t="s">
        <v>100</v>
      </c>
      <c r="D11" s="19" t="s">
        <v>50</v>
      </c>
      <c r="E11" s="20">
        <v>512000</v>
      </c>
      <c r="F11" s="20">
        <v>5120</v>
      </c>
      <c r="G11" s="30">
        <v>21.55</v>
      </c>
      <c r="H11" s="50">
        <v>0.1457</v>
      </c>
    </row>
    <row r="12" spans="1:8" ht="15">
      <c r="A12" s="17">
        <v>4</v>
      </c>
      <c r="B12" s="22" t="s">
        <v>54</v>
      </c>
      <c r="C12" s="19" t="s">
        <v>55</v>
      </c>
      <c r="D12" s="19" t="s">
        <v>80</v>
      </c>
      <c r="E12" s="20">
        <v>260</v>
      </c>
      <c r="F12" s="20">
        <v>2600</v>
      </c>
      <c r="G12" s="30">
        <v>10.94</v>
      </c>
      <c r="H12" s="50">
        <v>0.108</v>
      </c>
    </row>
    <row r="13" spans="1:8" ht="15">
      <c r="A13" s="17">
        <v>5</v>
      </c>
      <c r="B13" s="22" t="s">
        <v>59</v>
      </c>
      <c r="C13" s="19" t="s">
        <v>60</v>
      </c>
      <c r="D13" s="19" t="s">
        <v>61</v>
      </c>
      <c r="E13" s="20">
        <v>241950</v>
      </c>
      <c r="F13" s="20">
        <v>2419.5</v>
      </c>
      <c r="G13" s="30">
        <v>10.18</v>
      </c>
      <c r="H13" s="50">
        <v>0.105</v>
      </c>
    </row>
    <row r="14" spans="1:8" ht="15">
      <c r="A14" s="17">
        <v>6</v>
      </c>
      <c r="B14" s="22" t="s">
        <v>51</v>
      </c>
      <c r="C14" s="19" t="s">
        <v>52</v>
      </c>
      <c r="D14" s="19" t="s">
        <v>53</v>
      </c>
      <c r="E14" s="20">
        <v>120</v>
      </c>
      <c r="F14" s="20">
        <v>1200</v>
      </c>
      <c r="G14" s="30">
        <v>5.05</v>
      </c>
      <c r="H14" s="50">
        <v>0.0909</v>
      </c>
    </row>
    <row r="15" spans="1:8" ht="15">
      <c r="A15" s="17">
        <v>7</v>
      </c>
      <c r="B15" s="22" t="s">
        <v>54</v>
      </c>
      <c r="C15" s="19" t="s">
        <v>55</v>
      </c>
      <c r="D15" s="19" t="s">
        <v>81</v>
      </c>
      <c r="E15" s="20">
        <v>84</v>
      </c>
      <c r="F15" s="20">
        <v>838.90554</v>
      </c>
      <c r="G15" s="30">
        <v>3.53</v>
      </c>
      <c r="H15" s="50">
        <v>0.108</v>
      </c>
    </row>
    <row r="16" spans="1:8" ht="15">
      <c r="A16" s="17">
        <v>8</v>
      </c>
      <c r="B16" s="22" t="s">
        <v>74</v>
      </c>
      <c r="C16" s="19" t="s">
        <v>75</v>
      </c>
      <c r="D16" s="19" t="s">
        <v>76</v>
      </c>
      <c r="E16" s="20">
        <v>1300</v>
      </c>
      <c r="F16" s="20">
        <v>682.6522603</v>
      </c>
      <c r="G16" s="30">
        <v>2.87</v>
      </c>
      <c r="H16" s="50">
        <v>0.16</v>
      </c>
    </row>
    <row r="17" spans="1:8" ht="15">
      <c r="A17" s="17">
        <v>9</v>
      </c>
      <c r="B17" s="22" t="s">
        <v>51</v>
      </c>
      <c r="C17" s="19" t="s">
        <v>52</v>
      </c>
      <c r="D17" s="19" t="s">
        <v>58</v>
      </c>
      <c r="E17" s="20">
        <v>56</v>
      </c>
      <c r="F17" s="20">
        <v>560</v>
      </c>
      <c r="G17" s="30">
        <v>2.36</v>
      </c>
      <c r="H17" s="50">
        <v>0.0909</v>
      </c>
    </row>
    <row r="18" spans="1:8" ht="15">
      <c r="A18" s="17">
        <v>10</v>
      </c>
      <c r="B18" s="22" t="s">
        <v>46</v>
      </c>
      <c r="C18" s="19" t="s">
        <v>47</v>
      </c>
      <c r="D18" s="19" t="s">
        <v>82</v>
      </c>
      <c r="E18" s="20">
        <v>20</v>
      </c>
      <c r="F18" s="20">
        <v>200</v>
      </c>
      <c r="G18" s="30">
        <v>0.84</v>
      </c>
      <c r="H18" s="50">
        <v>0.0909</v>
      </c>
    </row>
    <row r="19" spans="1:8" ht="15">
      <c r="A19" s="17">
        <v>11</v>
      </c>
      <c r="B19" s="22" t="s">
        <v>72</v>
      </c>
      <c r="C19" s="19" t="s">
        <v>104</v>
      </c>
      <c r="D19" s="19" t="s">
        <v>73</v>
      </c>
      <c r="E19" s="20">
        <v>18</v>
      </c>
      <c r="F19" s="20">
        <v>180</v>
      </c>
      <c r="G19" s="30">
        <v>0.76</v>
      </c>
      <c r="H19" s="50">
        <v>0.107</v>
      </c>
    </row>
    <row r="20" spans="1:8" ht="15">
      <c r="A20" s="17">
        <v>12</v>
      </c>
      <c r="B20" s="22" t="s">
        <v>51</v>
      </c>
      <c r="C20" s="19" t="s">
        <v>52</v>
      </c>
      <c r="D20" s="19" t="s">
        <v>57</v>
      </c>
      <c r="E20" s="20">
        <v>16</v>
      </c>
      <c r="F20" s="20">
        <v>160</v>
      </c>
      <c r="G20" s="30">
        <v>0.67</v>
      </c>
      <c r="H20" s="50">
        <v>0.0909</v>
      </c>
    </row>
    <row r="21" spans="1:8" ht="15">
      <c r="A21" s="17">
        <v>13</v>
      </c>
      <c r="B21" s="22" t="s">
        <v>102</v>
      </c>
      <c r="C21" s="19" t="s">
        <v>100</v>
      </c>
      <c r="D21" s="19" t="s">
        <v>17</v>
      </c>
      <c r="E21" s="20">
        <v>20</v>
      </c>
      <c r="F21" s="20">
        <v>34.2204633</v>
      </c>
      <c r="G21" s="30">
        <v>0.14</v>
      </c>
      <c r="H21" s="50">
        <v>0</v>
      </c>
    </row>
    <row r="22" spans="1:8" ht="15">
      <c r="A22" s="17"/>
      <c r="B22" s="22"/>
      <c r="C22" s="19"/>
      <c r="D22" s="19"/>
      <c r="E22" s="20"/>
      <c r="F22" s="20"/>
      <c r="G22" s="30"/>
      <c r="H22" s="50"/>
    </row>
    <row r="23" spans="1:8" ht="15">
      <c r="A23" s="17"/>
      <c r="B23" s="18" t="s">
        <v>18</v>
      </c>
      <c r="C23" s="19"/>
      <c r="D23" s="19"/>
      <c r="E23" s="20"/>
      <c r="F23" s="20"/>
      <c r="G23" s="30"/>
      <c r="H23" s="50"/>
    </row>
    <row r="24" spans="1:8" ht="15">
      <c r="A24" s="17">
        <v>14</v>
      </c>
      <c r="B24" s="22" t="s">
        <v>116</v>
      </c>
      <c r="C24" s="19" t="s">
        <v>20</v>
      </c>
      <c r="D24" s="19" t="s">
        <v>117</v>
      </c>
      <c r="E24" s="20">
        <v>298</v>
      </c>
      <c r="F24" s="20">
        <v>1466.27072</v>
      </c>
      <c r="G24" s="30">
        <v>6.17</v>
      </c>
      <c r="H24" s="50">
        <v>0.0435</v>
      </c>
    </row>
    <row r="25" spans="1:8" ht="15">
      <c r="A25" s="17">
        <v>15</v>
      </c>
      <c r="B25" s="22" t="s">
        <v>26</v>
      </c>
      <c r="C25" s="19" t="s">
        <v>20</v>
      </c>
      <c r="D25" s="19" t="s">
        <v>32</v>
      </c>
      <c r="E25" s="20">
        <v>160</v>
      </c>
      <c r="F25" s="20">
        <v>795.6390558</v>
      </c>
      <c r="G25" s="30">
        <v>3.35</v>
      </c>
      <c r="H25" s="50">
        <v>0.0455</v>
      </c>
    </row>
    <row r="26" spans="1:8" ht="15">
      <c r="A26" s="17">
        <v>16</v>
      </c>
      <c r="B26" s="22" t="s">
        <v>64</v>
      </c>
      <c r="C26" s="19" t="s">
        <v>20</v>
      </c>
      <c r="D26" s="19" t="s">
        <v>65</v>
      </c>
      <c r="E26" s="20">
        <v>67</v>
      </c>
      <c r="F26" s="20">
        <v>332.9550633</v>
      </c>
      <c r="G26" s="30">
        <v>1.4</v>
      </c>
      <c r="H26" s="50">
        <v>0.0395</v>
      </c>
    </row>
    <row r="27" spans="1:8" ht="15">
      <c r="A27" s="17">
        <v>17</v>
      </c>
      <c r="B27" s="22" t="s">
        <v>68</v>
      </c>
      <c r="C27" s="19" t="s">
        <v>20</v>
      </c>
      <c r="D27" s="19" t="s">
        <v>69</v>
      </c>
      <c r="E27" s="20">
        <v>42</v>
      </c>
      <c r="F27" s="20">
        <v>206.7360504</v>
      </c>
      <c r="G27" s="30">
        <v>0.87</v>
      </c>
      <c r="H27" s="50">
        <v>0.0425</v>
      </c>
    </row>
    <row r="28" spans="1:8" ht="15">
      <c r="A28" s="17">
        <v>19</v>
      </c>
      <c r="B28" s="22" t="s">
        <v>33</v>
      </c>
      <c r="C28" s="19" t="s">
        <v>20</v>
      </c>
      <c r="D28" s="19" t="s">
        <v>66</v>
      </c>
      <c r="E28" s="20">
        <v>37</v>
      </c>
      <c r="F28" s="20">
        <v>182.8272356</v>
      </c>
      <c r="G28" s="30">
        <v>0.77</v>
      </c>
      <c r="H28" s="50">
        <v>0.0495</v>
      </c>
    </row>
    <row r="29" spans="1:8" ht="15">
      <c r="A29" s="17">
        <v>18</v>
      </c>
      <c r="B29" s="22" t="s">
        <v>118</v>
      </c>
      <c r="C29" s="19" t="s">
        <v>20</v>
      </c>
      <c r="D29" s="19" t="s">
        <v>67</v>
      </c>
      <c r="E29" s="20">
        <v>37</v>
      </c>
      <c r="F29" s="20">
        <v>182.2470906</v>
      </c>
      <c r="G29" s="30">
        <v>0.77</v>
      </c>
      <c r="H29" s="50">
        <v>0.0416</v>
      </c>
    </row>
    <row r="30" spans="1:8" ht="15">
      <c r="A30" s="17">
        <v>20</v>
      </c>
      <c r="B30" s="22" t="s">
        <v>33</v>
      </c>
      <c r="C30" s="19" t="s">
        <v>20</v>
      </c>
      <c r="D30" s="19" t="s">
        <v>34</v>
      </c>
      <c r="E30" s="20">
        <v>11</v>
      </c>
      <c r="F30" s="20">
        <v>54.5796488</v>
      </c>
      <c r="G30" s="30">
        <v>0.23</v>
      </c>
      <c r="H30" s="50">
        <v>0.0495</v>
      </c>
    </row>
    <row r="31" spans="1:8" ht="15">
      <c r="A31" s="17"/>
      <c r="B31" s="22"/>
      <c r="C31" s="19"/>
      <c r="D31" s="19"/>
      <c r="E31" s="20"/>
      <c r="F31" s="20"/>
      <c r="G31" s="30"/>
      <c r="H31" s="20"/>
    </row>
    <row r="32" spans="1:8" ht="15">
      <c r="A32" s="17"/>
      <c r="B32" s="18"/>
      <c r="C32" s="19"/>
      <c r="D32" s="19"/>
      <c r="E32" s="20"/>
      <c r="F32" s="20"/>
      <c r="G32" s="30"/>
      <c r="H32" s="20"/>
    </row>
    <row r="33" spans="1:8" ht="15">
      <c r="A33" s="33"/>
      <c r="B33" s="34" t="s">
        <v>35</v>
      </c>
      <c r="C33" s="35"/>
      <c r="D33" s="35"/>
      <c r="E33" s="36">
        <v>0</v>
      </c>
      <c r="F33" s="36">
        <v>22382.5298602</v>
      </c>
      <c r="G33" s="37">
        <v>94.2</v>
      </c>
      <c r="H33" s="36"/>
    </row>
    <row r="34" spans="1:8" ht="15">
      <c r="A34" s="12"/>
      <c r="B34" s="18" t="s">
        <v>36</v>
      </c>
      <c r="C34" s="13"/>
      <c r="D34" s="13"/>
      <c r="E34" s="14"/>
      <c r="F34" s="15"/>
      <c r="G34" s="16"/>
      <c r="H34" s="15"/>
    </row>
    <row r="35" spans="1:8" ht="15">
      <c r="A35" s="17"/>
      <c r="B35" s="22" t="s">
        <v>36</v>
      </c>
      <c r="C35" s="19"/>
      <c r="D35" s="19"/>
      <c r="E35" s="20"/>
      <c r="F35" s="20">
        <v>1288.8480606</v>
      </c>
      <c r="G35" s="30">
        <v>5.42</v>
      </c>
      <c r="H35" s="50">
        <v>0.0324</v>
      </c>
    </row>
    <row r="36" spans="1:8" ht="15">
      <c r="A36" s="33"/>
      <c r="B36" s="34" t="s">
        <v>35</v>
      </c>
      <c r="C36" s="35"/>
      <c r="D36" s="35"/>
      <c r="E36" s="42"/>
      <c r="F36" s="36">
        <v>1288.848</v>
      </c>
      <c r="G36" s="37">
        <v>5.42</v>
      </c>
      <c r="H36" s="36"/>
    </row>
    <row r="37" spans="1:8" ht="15">
      <c r="A37" s="24"/>
      <c r="B37" s="27" t="s">
        <v>37</v>
      </c>
      <c r="C37" s="25"/>
      <c r="D37" s="25"/>
      <c r="E37" s="26"/>
      <c r="F37" s="28"/>
      <c r="G37" s="29"/>
      <c r="H37" s="28"/>
    </row>
    <row r="38" spans="1:8" ht="15">
      <c r="A38" s="24"/>
      <c r="B38" s="27" t="s">
        <v>38</v>
      </c>
      <c r="C38" s="25"/>
      <c r="D38" s="25"/>
      <c r="E38" s="26"/>
      <c r="F38" s="20">
        <v>89.0722709000007</v>
      </c>
      <c r="G38" s="30">
        <v>0.380000000000001</v>
      </c>
      <c r="H38" s="20"/>
    </row>
    <row r="39" spans="1:8" ht="15">
      <c r="A39" s="33"/>
      <c r="B39" s="43" t="s">
        <v>35</v>
      </c>
      <c r="C39" s="35"/>
      <c r="D39" s="35"/>
      <c r="E39" s="42"/>
      <c r="F39" s="36">
        <v>89.0722709000007</v>
      </c>
      <c r="G39" s="37">
        <v>0.380000000000001</v>
      </c>
      <c r="H39" s="36"/>
    </row>
    <row r="40" spans="1:8" ht="15">
      <c r="A40" s="44"/>
      <c r="B40" s="46" t="s">
        <v>39</v>
      </c>
      <c r="C40" s="45"/>
      <c r="D40" s="45"/>
      <c r="E40" s="45"/>
      <c r="F40" s="31">
        <v>23760.45</v>
      </c>
      <c r="G40" s="32" t="s">
        <v>40</v>
      </c>
      <c r="H40" s="31"/>
    </row>
    <row r="42" ht="15">
      <c r="A42" t="s">
        <v>101</v>
      </c>
    </row>
    <row r="44" spans="1:7" ht="30.75" customHeight="1">
      <c r="A44" s="51" t="s">
        <v>113</v>
      </c>
      <c r="B44" s="54" t="s">
        <v>114</v>
      </c>
      <c r="C44" s="54"/>
      <c r="D44" s="54"/>
      <c r="E44" s="54"/>
      <c r="F44" s="54"/>
      <c r="G44" s="55"/>
    </row>
  </sheetData>
  <sheetProtection/>
  <mergeCells count="3">
    <mergeCell ref="A2:H2"/>
    <mergeCell ref="A3:H3"/>
    <mergeCell ref="B44:G44"/>
  </mergeCells>
  <conditionalFormatting sqref="C33:D33 C36:E39 F37 H37">
    <cfRule type="cellIs" priority="1" dxfId="30" operator="lessThan" stopIfTrue="1">
      <formula>0</formula>
    </cfRule>
  </conditionalFormatting>
  <conditionalFormatting sqref="G37">
    <cfRule type="cellIs" priority="2" dxfId="30"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39"/>
  <sheetViews>
    <sheetView zoomScalePageLayoutView="0" workbookViewId="0" topLeftCell="A1">
      <selection activeCell="E12" sqref="E12"/>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110</v>
      </c>
      <c r="B2" s="52"/>
      <c r="C2" s="52"/>
      <c r="D2" s="52"/>
      <c r="E2" s="52"/>
      <c r="F2" s="52"/>
      <c r="G2" s="52"/>
      <c r="H2" s="52"/>
    </row>
    <row r="3" spans="1:8" ht="15">
      <c r="A3" s="53" t="s">
        <v>115</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10</v>
      </c>
      <c r="C7" s="19" t="s">
        <v>11</v>
      </c>
      <c r="D7" s="19" t="s">
        <v>44</v>
      </c>
      <c r="E7" s="20">
        <v>5</v>
      </c>
      <c r="F7" s="20">
        <v>63.3029214</v>
      </c>
      <c r="G7" s="30">
        <v>0.31</v>
      </c>
      <c r="H7" s="50">
        <v>0</v>
      </c>
    </row>
    <row r="8" spans="1:8" ht="15">
      <c r="A8" s="17"/>
      <c r="B8" s="22"/>
      <c r="C8" s="19"/>
      <c r="D8" s="19"/>
      <c r="E8" s="20"/>
      <c r="F8" s="20"/>
      <c r="G8" s="23"/>
      <c r="H8" s="50"/>
    </row>
    <row r="9" spans="1:8" ht="15">
      <c r="A9" s="17"/>
      <c r="B9" s="18" t="s">
        <v>16</v>
      </c>
      <c r="C9" s="22"/>
      <c r="D9" s="22"/>
      <c r="E9" s="22"/>
      <c r="F9" s="22"/>
      <c r="G9" s="22"/>
      <c r="H9" s="50"/>
    </row>
    <row r="10" spans="1:8" ht="15">
      <c r="A10" s="17">
        <v>2</v>
      </c>
      <c r="B10" s="22" t="s">
        <v>51</v>
      </c>
      <c r="C10" s="19" t="s">
        <v>52</v>
      </c>
      <c r="D10" s="19" t="s">
        <v>53</v>
      </c>
      <c r="E10" s="20">
        <v>558</v>
      </c>
      <c r="F10" s="20">
        <v>5580</v>
      </c>
      <c r="G10" s="30">
        <v>27.77</v>
      </c>
      <c r="H10" s="50">
        <v>0.0909</v>
      </c>
    </row>
    <row r="11" spans="1:8" ht="15">
      <c r="A11" s="17">
        <v>3</v>
      </c>
      <c r="B11" s="22" t="s">
        <v>49</v>
      </c>
      <c r="C11" s="19" t="s">
        <v>100</v>
      </c>
      <c r="D11" s="19" t="s">
        <v>50</v>
      </c>
      <c r="E11" s="20">
        <v>395000</v>
      </c>
      <c r="F11" s="20">
        <v>3950</v>
      </c>
      <c r="G11" s="30">
        <v>19.66</v>
      </c>
      <c r="H11" s="50">
        <v>0.1457</v>
      </c>
    </row>
    <row r="12" spans="1:8" ht="15">
      <c r="A12" s="17">
        <v>4</v>
      </c>
      <c r="B12" s="22" t="s">
        <v>46</v>
      </c>
      <c r="C12" s="19" t="s">
        <v>47</v>
      </c>
      <c r="D12" s="19" t="s">
        <v>83</v>
      </c>
      <c r="E12" s="20">
        <v>280</v>
      </c>
      <c r="F12" s="20">
        <v>2800</v>
      </c>
      <c r="G12" s="30">
        <v>13.93</v>
      </c>
      <c r="H12" s="50">
        <v>0.0909</v>
      </c>
    </row>
    <row r="13" spans="1:8" ht="15">
      <c r="A13" s="17">
        <v>5</v>
      </c>
      <c r="B13" s="22" t="s">
        <v>54</v>
      </c>
      <c r="C13" s="19" t="s">
        <v>55</v>
      </c>
      <c r="D13" s="19" t="s">
        <v>80</v>
      </c>
      <c r="E13" s="20">
        <v>105</v>
      </c>
      <c r="F13" s="20">
        <v>1050</v>
      </c>
      <c r="G13" s="30">
        <v>5.22</v>
      </c>
      <c r="H13" s="50">
        <v>0.108</v>
      </c>
    </row>
    <row r="14" spans="1:8" ht="15">
      <c r="A14" s="17">
        <v>6</v>
      </c>
      <c r="B14" s="22" t="s">
        <v>51</v>
      </c>
      <c r="C14" s="19" t="s">
        <v>52</v>
      </c>
      <c r="D14" s="19" t="s">
        <v>57</v>
      </c>
      <c r="E14" s="20">
        <v>8</v>
      </c>
      <c r="F14" s="20">
        <v>80</v>
      </c>
      <c r="G14" s="30">
        <v>0.4</v>
      </c>
      <c r="H14" s="50">
        <v>0.0909</v>
      </c>
    </row>
    <row r="15" spans="1:8" ht="15">
      <c r="A15" s="17">
        <v>7</v>
      </c>
      <c r="B15" s="22" t="s">
        <v>102</v>
      </c>
      <c r="C15" s="19" t="s">
        <v>100</v>
      </c>
      <c r="D15" s="19" t="s">
        <v>17</v>
      </c>
      <c r="E15" s="20">
        <v>10</v>
      </c>
      <c r="F15" s="20">
        <v>17.1102267</v>
      </c>
      <c r="G15" s="30">
        <v>0.09</v>
      </c>
      <c r="H15" s="50">
        <v>0</v>
      </c>
    </row>
    <row r="16" spans="1:8" ht="15">
      <c r="A16" s="17">
        <v>8</v>
      </c>
      <c r="B16" s="22" t="s">
        <v>59</v>
      </c>
      <c r="C16" s="19" t="s">
        <v>60</v>
      </c>
      <c r="D16" s="19" t="s">
        <v>61</v>
      </c>
      <c r="E16" s="20">
        <v>1703</v>
      </c>
      <c r="F16" s="20">
        <v>17.03</v>
      </c>
      <c r="G16" s="30">
        <v>0.08</v>
      </c>
      <c r="H16" s="50">
        <v>0.105</v>
      </c>
    </row>
    <row r="17" spans="1:8" ht="15">
      <c r="A17" s="17"/>
      <c r="B17" s="22"/>
      <c r="C17" s="19"/>
      <c r="D17" s="19"/>
      <c r="E17" s="20"/>
      <c r="F17" s="20"/>
      <c r="G17" s="30"/>
      <c r="H17" s="50"/>
    </row>
    <row r="18" spans="1:8" ht="15">
      <c r="A18" s="17"/>
      <c r="B18" s="18" t="s">
        <v>18</v>
      </c>
      <c r="C18" s="19"/>
      <c r="D18" s="19"/>
      <c r="E18" s="20"/>
      <c r="F18" s="20"/>
      <c r="G18" s="30"/>
      <c r="H18" s="50"/>
    </row>
    <row r="19" spans="1:8" ht="15">
      <c r="A19" s="17">
        <v>9</v>
      </c>
      <c r="B19" s="22" t="s">
        <v>62</v>
      </c>
      <c r="C19" s="19" t="s">
        <v>20</v>
      </c>
      <c r="D19" s="19" t="s">
        <v>63</v>
      </c>
      <c r="E19" s="20">
        <v>500</v>
      </c>
      <c r="F19" s="20">
        <v>2460.2644375</v>
      </c>
      <c r="G19" s="30">
        <v>12.24</v>
      </c>
      <c r="H19" s="50">
        <v>0.0419</v>
      </c>
    </row>
    <row r="20" spans="1:8" ht="15">
      <c r="A20" s="17">
        <v>10</v>
      </c>
      <c r="B20" s="22" t="s">
        <v>64</v>
      </c>
      <c r="C20" s="19" t="s">
        <v>20</v>
      </c>
      <c r="D20" s="19" t="s">
        <v>65</v>
      </c>
      <c r="E20" s="20">
        <v>154</v>
      </c>
      <c r="F20" s="20">
        <v>765.2996977</v>
      </c>
      <c r="G20" s="30">
        <v>3.81</v>
      </c>
      <c r="H20" s="50">
        <v>0.0395</v>
      </c>
    </row>
    <row r="21" spans="1:8" ht="15">
      <c r="A21" s="17">
        <v>11</v>
      </c>
      <c r="B21" s="22" t="s">
        <v>33</v>
      </c>
      <c r="C21" s="19" t="s">
        <v>20</v>
      </c>
      <c r="D21" s="19" t="s">
        <v>66</v>
      </c>
      <c r="E21" s="20">
        <v>74</v>
      </c>
      <c r="F21" s="20">
        <v>365.6544713</v>
      </c>
      <c r="G21" s="30">
        <v>1.82</v>
      </c>
      <c r="H21" s="50">
        <v>0.0495</v>
      </c>
    </row>
    <row r="22" spans="1:8" ht="15">
      <c r="A22" s="17">
        <v>12</v>
      </c>
      <c r="B22" s="22" t="s">
        <v>118</v>
      </c>
      <c r="C22" s="19" t="s">
        <v>20</v>
      </c>
      <c r="D22" s="19" t="s">
        <v>67</v>
      </c>
      <c r="E22" s="20">
        <v>74</v>
      </c>
      <c r="F22" s="20">
        <v>364.4941812</v>
      </c>
      <c r="G22" s="30">
        <v>1.81</v>
      </c>
      <c r="H22" s="50">
        <v>0.0416</v>
      </c>
    </row>
    <row r="23" spans="1:8" ht="15">
      <c r="A23" s="17">
        <v>13</v>
      </c>
      <c r="B23" s="22" t="s">
        <v>68</v>
      </c>
      <c r="C23" s="19" t="s">
        <v>20</v>
      </c>
      <c r="D23" s="19" t="s">
        <v>69</v>
      </c>
      <c r="E23" s="20">
        <v>71</v>
      </c>
      <c r="F23" s="20">
        <v>349.4823709</v>
      </c>
      <c r="G23" s="30">
        <v>1.74</v>
      </c>
      <c r="H23" s="50">
        <v>0.0425</v>
      </c>
    </row>
    <row r="24" spans="1:8" ht="15">
      <c r="A24" s="17">
        <v>14</v>
      </c>
      <c r="B24" s="22" t="s">
        <v>33</v>
      </c>
      <c r="C24" s="19" t="s">
        <v>20</v>
      </c>
      <c r="D24" s="19" t="s">
        <v>34</v>
      </c>
      <c r="E24" s="20">
        <v>21</v>
      </c>
      <c r="F24" s="20">
        <v>104.1975113</v>
      </c>
      <c r="G24" s="30">
        <v>0.52</v>
      </c>
      <c r="H24" s="50">
        <v>0.0495</v>
      </c>
    </row>
    <row r="25" spans="1:8" ht="15">
      <c r="A25" s="17"/>
      <c r="B25" s="22"/>
      <c r="C25" s="19"/>
      <c r="D25" s="19"/>
      <c r="E25" s="20"/>
      <c r="F25" s="20"/>
      <c r="G25" s="30"/>
      <c r="H25" s="20"/>
    </row>
    <row r="26" spans="1:8" ht="15">
      <c r="A26" s="17"/>
      <c r="B26" s="18"/>
      <c r="C26" s="19"/>
      <c r="D26" s="19"/>
      <c r="E26" s="20"/>
      <c r="F26" s="20"/>
      <c r="G26" s="30"/>
      <c r="H26" s="20"/>
    </row>
    <row r="27" spans="1:8" ht="15">
      <c r="A27" s="33"/>
      <c r="B27" s="34" t="s">
        <v>35</v>
      </c>
      <c r="C27" s="35"/>
      <c r="D27" s="35"/>
      <c r="E27" s="36">
        <v>0</v>
      </c>
      <c r="F27" s="36">
        <v>17966.835818</v>
      </c>
      <c r="G27" s="37">
        <v>89.4</v>
      </c>
      <c r="H27" s="36"/>
    </row>
    <row r="28" spans="1:8" ht="15">
      <c r="A28" s="12"/>
      <c r="B28" s="18" t="s">
        <v>36</v>
      </c>
      <c r="C28" s="13"/>
      <c r="D28" s="13"/>
      <c r="E28" s="14"/>
      <c r="F28" s="15"/>
      <c r="G28" s="16"/>
      <c r="H28" s="15"/>
    </row>
    <row r="29" spans="1:8" ht="15">
      <c r="A29" s="17"/>
      <c r="B29" s="22" t="s">
        <v>36</v>
      </c>
      <c r="C29" s="19"/>
      <c r="D29" s="19"/>
      <c r="E29" s="20"/>
      <c r="F29" s="20">
        <v>2025.2202253</v>
      </c>
      <c r="G29" s="30">
        <v>10.08</v>
      </c>
      <c r="H29" s="50">
        <v>0.0324</v>
      </c>
    </row>
    <row r="30" spans="1:8" ht="15">
      <c r="A30" s="33"/>
      <c r="B30" s="34" t="s">
        <v>35</v>
      </c>
      <c r="C30" s="35"/>
      <c r="D30" s="35"/>
      <c r="E30" s="42"/>
      <c r="F30" s="36">
        <v>2025.22</v>
      </c>
      <c r="G30" s="37">
        <v>10.08</v>
      </c>
      <c r="H30" s="36"/>
    </row>
    <row r="31" spans="1:8" ht="15">
      <c r="A31" s="24"/>
      <c r="B31" s="27" t="s">
        <v>37</v>
      </c>
      <c r="C31" s="25"/>
      <c r="D31" s="25"/>
      <c r="E31" s="26"/>
      <c r="F31" s="28"/>
      <c r="G31" s="29"/>
      <c r="H31" s="28"/>
    </row>
    <row r="32" spans="1:8" ht="15">
      <c r="A32" s="24"/>
      <c r="B32" s="27" t="s">
        <v>38</v>
      </c>
      <c r="C32" s="25"/>
      <c r="D32" s="25"/>
      <c r="E32" s="26"/>
      <c r="F32" s="20">
        <v>104.529579699999</v>
      </c>
      <c r="G32" s="30">
        <v>0.519999999999992</v>
      </c>
      <c r="H32" s="20"/>
    </row>
    <row r="33" spans="1:8" ht="15">
      <c r="A33" s="33"/>
      <c r="B33" s="43" t="s">
        <v>35</v>
      </c>
      <c r="C33" s="35"/>
      <c r="D33" s="35"/>
      <c r="E33" s="42"/>
      <c r="F33" s="36">
        <v>104.529579699999</v>
      </c>
      <c r="G33" s="37">
        <v>0.519999999999992</v>
      </c>
      <c r="H33" s="36"/>
    </row>
    <row r="34" spans="1:8" ht="15">
      <c r="A34" s="44"/>
      <c r="B34" s="46" t="s">
        <v>39</v>
      </c>
      <c r="C34" s="45"/>
      <c r="D34" s="45"/>
      <c r="E34" s="45"/>
      <c r="F34" s="31">
        <v>20096.586</v>
      </c>
      <c r="G34" s="32" t="s">
        <v>40</v>
      </c>
      <c r="H34" s="31"/>
    </row>
    <row r="37" ht="15">
      <c r="A37" t="s">
        <v>101</v>
      </c>
    </row>
    <row r="39" spans="1:7" ht="29.25" customHeight="1">
      <c r="A39" s="51" t="s">
        <v>113</v>
      </c>
      <c r="B39" s="54" t="s">
        <v>114</v>
      </c>
      <c r="C39" s="54"/>
      <c r="D39" s="54"/>
      <c r="E39" s="54"/>
      <c r="F39" s="54"/>
      <c r="G39" s="55"/>
    </row>
  </sheetData>
  <sheetProtection/>
  <mergeCells count="3">
    <mergeCell ref="A2:H2"/>
    <mergeCell ref="A3:H3"/>
    <mergeCell ref="B39:G39"/>
  </mergeCells>
  <conditionalFormatting sqref="C27:D27 C30:E33 F31 H31">
    <cfRule type="cellIs" priority="1" dxfId="30" operator="lessThan" stopIfTrue="1">
      <formula>0</formula>
    </cfRule>
  </conditionalFormatting>
  <conditionalFormatting sqref="G31">
    <cfRule type="cellIs" priority="2" dxfId="30"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9"/>
  <sheetViews>
    <sheetView zoomScalePageLayoutView="0" workbookViewId="0" topLeftCell="A1">
      <selection activeCell="E11" sqref="E1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111</v>
      </c>
      <c r="B2" s="52"/>
      <c r="C2" s="52"/>
      <c r="D2" s="52"/>
      <c r="E2" s="52"/>
      <c r="F2" s="52"/>
      <c r="G2" s="52"/>
      <c r="H2" s="52"/>
    </row>
    <row r="3" spans="1:8" ht="15">
      <c r="A3" s="53" t="s">
        <v>115</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13</v>
      </c>
      <c r="C7" s="19" t="s">
        <v>14</v>
      </c>
      <c r="D7" s="19" t="s">
        <v>84</v>
      </c>
      <c r="E7" s="20">
        <v>200</v>
      </c>
      <c r="F7" s="20">
        <v>2046.3330955</v>
      </c>
      <c r="G7" s="30">
        <v>12.58</v>
      </c>
      <c r="H7" s="50">
        <v>0.1425</v>
      </c>
    </row>
    <row r="8" spans="1:8" ht="15">
      <c r="A8" s="17">
        <v>2</v>
      </c>
      <c r="B8" s="22" t="s">
        <v>10</v>
      </c>
      <c r="C8" s="19" t="s">
        <v>11</v>
      </c>
      <c r="D8" s="19" t="s">
        <v>44</v>
      </c>
      <c r="E8" s="20">
        <v>77</v>
      </c>
      <c r="F8" s="20">
        <v>974.8649899</v>
      </c>
      <c r="G8" s="30">
        <v>5.99</v>
      </c>
      <c r="H8" s="50">
        <v>0</v>
      </c>
    </row>
    <row r="9" spans="1:8" ht="15">
      <c r="A9" s="17"/>
      <c r="B9" s="22"/>
      <c r="C9" s="19"/>
      <c r="D9" s="19"/>
      <c r="E9" s="20"/>
      <c r="F9" s="20"/>
      <c r="G9" s="23"/>
      <c r="H9" s="50"/>
    </row>
    <row r="10" spans="1:8" ht="15">
      <c r="A10" s="17"/>
      <c r="B10" s="18" t="s">
        <v>16</v>
      </c>
      <c r="C10" s="22"/>
      <c r="D10" s="22"/>
      <c r="E10" s="22"/>
      <c r="F10" s="22"/>
      <c r="G10" s="22"/>
      <c r="H10" s="50"/>
    </row>
    <row r="11" spans="1:8" ht="15">
      <c r="A11" s="17">
        <v>3</v>
      </c>
      <c r="B11" s="22" t="s">
        <v>51</v>
      </c>
      <c r="C11" s="19" t="s">
        <v>52</v>
      </c>
      <c r="D11" s="19" t="s">
        <v>77</v>
      </c>
      <c r="E11" s="20">
        <v>123</v>
      </c>
      <c r="F11" s="20">
        <v>1230</v>
      </c>
      <c r="G11" s="30">
        <v>7.56</v>
      </c>
      <c r="H11" s="50">
        <v>0.0909</v>
      </c>
    </row>
    <row r="12" spans="1:8" ht="15">
      <c r="A12" s="17">
        <v>4</v>
      </c>
      <c r="B12" s="22" t="s">
        <v>54</v>
      </c>
      <c r="C12" s="19" t="s">
        <v>55</v>
      </c>
      <c r="D12" s="19" t="s">
        <v>85</v>
      </c>
      <c r="E12" s="20">
        <v>100</v>
      </c>
      <c r="F12" s="20">
        <v>438.0000045</v>
      </c>
      <c r="G12" s="30">
        <v>2.69</v>
      </c>
      <c r="H12" s="50">
        <v>0.108</v>
      </c>
    </row>
    <row r="13" spans="1:8" ht="15">
      <c r="A13" s="17">
        <v>5</v>
      </c>
      <c r="B13" s="22" t="s">
        <v>51</v>
      </c>
      <c r="C13" s="19" t="s">
        <v>52</v>
      </c>
      <c r="D13" s="19" t="s">
        <v>58</v>
      </c>
      <c r="E13" s="20">
        <v>43</v>
      </c>
      <c r="F13" s="20">
        <v>430</v>
      </c>
      <c r="G13" s="30">
        <v>2.64</v>
      </c>
      <c r="H13" s="50">
        <v>0.0909</v>
      </c>
    </row>
    <row r="14" spans="1:8" ht="15">
      <c r="A14" s="17">
        <v>6</v>
      </c>
      <c r="B14" s="22" t="s">
        <v>51</v>
      </c>
      <c r="C14" s="19" t="s">
        <v>52</v>
      </c>
      <c r="D14" s="19" t="s">
        <v>57</v>
      </c>
      <c r="E14" s="20">
        <v>8</v>
      </c>
      <c r="F14" s="20">
        <v>80</v>
      </c>
      <c r="G14" s="30">
        <v>0.49</v>
      </c>
      <c r="H14" s="50">
        <v>0.0909</v>
      </c>
    </row>
    <row r="15" spans="1:8" ht="15">
      <c r="A15" s="17">
        <v>7</v>
      </c>
      <c r="B15" s="22" t="s">
        <v>74</v>
      </c>
      <c r="C15" s="19" t="s">
        <v>75</v>
      </c>
      <c r="D15" s="19" t="s">
        <v>76</v>
      </c>
      <c r="E15" s="20">
        <v>100</v>
      </c>
      <c r="F15" s="20">
        <v>52.5117123</v>
      </c>
      <c r="G15" s="30">
        <v>0.32</v>
      </c>
      <c r="H15" s="50">
        <v>0.16</v>
      </c>
    </row>
    <row r="16" spans="1:8" ht="15">
      <c r="A16" s="17">
        <v>8</v>
      </c>
      <c r="B16" s="22" t="s">
        <v>51</v>
      </c>
      <c r="C16" s="19" t="s">
        <v>52</v>
      </c>
      <c r="D16" s="19" t="s">
        <v>53</v>
      </c>
      <c r="E16" s="20">
        <v>4</v>
      </c>
      <c r="F16" s="20">
        <v>40</v>
      </c>
      <c r="G16" s="30">
        <v>0.25</v>
      </c>
      <c r="H16" s="50">
        <v>0.0909</v>
      </c>
    </row>
    <row r="17" spans="1:8" ht="15">
      <c r="A17" s="17">
        <v>9</v>
      </c>
      <c r="B17" s="22" t="s">
        <v>72</v>
      </c>
      <c r="C17" s="19" t="s">
        <v>104</v>
      </c>
      <c r="D17" s="19" t="s">
        <v>78</v>
      </c>
      <c r="E17" s="20">
        <v>1.5</v>
      </c>
      <c r="F17" s="20">
        <v>15</v>
      </c>
      <c r="G17" s="30">
        <v>0.09</v>
      </c>
      <c r="H17" s="50">
        <v>0.135</v>
      </c>
    </row>
    <row r="18" spans="1:8" ht="15">
      <c r="A18" s="17"/>
      <c r="B18" s="22"/>
      <c r="C18" s="19"/>
      <c r="D18" s="19"/>
      <c r="E18" s="20"/>
      <c r="F18" s="20"/>
      <c r="G18" s="30"/>
      <c r="H18" s="50"/>
    </row>
    <row r="19" spans="1:8" ht="15">
      <c r="A19" s="17"/>
      <c r="B19" s="18" t="s">
        <v>18</v>
      </c>
      <c r="C19" s="19"/>
      <c r="D19" s="19"/>
      <c r="E19" s="20"/>
      <c r="F19" s="20"/>
      <c r="G19" s="30"/>
      <c r="H19" s="50"/>
    </row>
    <row r="20" spans="1:8" ht="15">
      <c r="A20" s="17">
        <v>10</v>
      </c>
      <c r="B20" s="22" t="s">
        <v>62</v>
      </c>
      <c r="C20" s="19" t="s">
        <v>20</v>
      </c>
      <c r="D20" s="19" t="s">
        <v>63</v>
      </c>
      <c r="E20" s="20">
        <v>500</v>
      </c>
      <c r="F20" s="20">
        <v>2460.2644375</v>
      </c>
      <c r="G20" s="30">
        <v>15.12</v>
      </c>
      <c r="H20" s="50">
        <v>0.0419</v>
      </c>
    </row>
    <row r="21" spans="1:8" ht="15">
      <c r="A21" s="17">
        <v>11</v>
      </c>
      <c r="B21" s="22" t="s">
        <v>116</v>
      </c>
      <c r="C21" s="19" t="s">
        <v>20</v>
      </c>
      <c r="D21" s="19" t="s">
        <v>117</v>
      </c>
      <c r="E21" s="20">
        <v>318</v>
      </c>
      <c r="F21" s="20">
        <v>1564.6781509</v>
      </c>
      <c r="G21" s="30">
        <v>9.62</v>
      </c>
      <c r="H21" s="50">
        <v>0.0435</v>
      </c>
    </row>
    <row r="22" spans="1:8" ht="15">
      <c r="A22" s="17">
        <v>12</v>
      </c>
      <c r="B22" s="22" t="s">
        <v>64</v>
      </c>
      <c r="C22" s="19" t="s">
        <v>20</v>
      </c>
      <c r="D22" s="19" t="s">
        <v>65</v>
      </c>
      <c r="E22" s="20">
        <v>239</v>
      </c>
      <c r="F22" s="20">
        <v>1187.7053751</v>
      </c>
      <c r="G22" s="30">
        <v>7.3</v>
      </c>
      <c r="H22" s="50">
        <v>0.0395</v>
      </c>
    </row>
    <row r="23" spans="1:8" ht="15">
      <c r="A23" s="17">
        <v>13</v>
      </c>
      <c r="B23" s="22" t="s">
        <v>33</v>
      </c>
      <c r="C23" s="19" t="s">
        <v>20</v>
      </c>
      <c r="D23" s="19" t="s">
        <v>66</v>
      </c>
      <c r="E23" s="20">
        <v>119</v>
      </c>
      <c r="F23" s="20">
        <v>588.01192</v>
      </c>
      <c r="G23" s="30">
        <v>3.61</v>
      </c>
      <c r="H23" s="50">
        <v>0.0495</v>
      </c>
    </row>
    <row r="24" spans="1:8" ht="15">
      <c r="A24" s="17">
        <v>14</v>
      </c>
      <c r="B24" s="22" t="s">
        <v>118</v>
      </c>
      <c r="C24" s="19" t="s">
        <v>20</v>
      </c>
      <c r="D24" s="19" t="s">
        <v>67</v>
      </c>
      <c r="E24" s="20">
        <v>119</v>
      </c>
      <c r="F24" s="20">
        <v>586.1460481</v>
      </c>
      <c r="G24" s="30">
        <v>3.6</v>
      </c>
      <c r="H24" s="50">
        <v>0.0416</v>
      </c>
    </row>
    <row r="25" spans="1:8" ht="15">
      <c r="A25" s="17">
        <v>15</v>
      </c>
      <c r="B25" s="22" t="s">
        <v>68</v>
      </c>
      <c r="C25" s="19" t="s">
        <v>20</v>
      </c>
      <c r="D25" s="19" t="s">
        <v>69</v>
      </c>
      <c r="E25" s="20">
        <v>117</v>
      </c>
      <c r="F25" s="20">
        <v>575.9075689</v>
      </c>
      <c r="G25" s="30">
        <v>3.54</v>
      </c>
      <c r="H25" s="50">
        <v>0.0425</v>
      </c>
    </row>
    <row r="26" spans="1:8" ht="15">
      <c r="A26" s="17">
        <v>16</v>
      </c>
      <c r="B26" s="22" t="s">
        <v>26</v>
      </c>
      <c r="C26" s="19" t="s">
        <v>20</v>
      </c>
      <c r="D26" s="19" t="s">
        <v>32</v>
      </c>
      <c r="E26" s="20">
        <v>80</v>
      </c>
      <c r="F26" s="20">
        <v>397.8195279</v>
      </c>
      <c r="G26" s="30">
        <v>2.45</v>
      </c>
      <c r="H26" s="50">
        <v>0.0455</v>
      </c>
    </row>
    <row r="27" spans="1:8" ht="15">
      <c r="A27" s="17">
        <v>17</v>
      </c>
      <c r="B27" s="22" t="s">
        <v>33</v>
      </c>
      <c r="C27" s="19" t="s">
        <v>20</v>
      </c>
      <c r="D27" s="19" t="s">
        <v>34</v>
      </c>
      <c r="E27" s="20">
        <v>33</v>
      </c>
      <c r="F27" s="20">
        <v>163.7389463</v>
      </c>
      <c r="G27" s="30">
        <v>1.01</v>
      </c>
      <c r="H27" s="50">
        <v>0.0495</v>
      </c>
    </row>
    <row r="28" spans="1:8" ht="15">
      <c r="A28" s="17"/>
      <c r="B28" s="22"/>
      <c r="C28" s="19"/>
      <c r="D28" s="19"/>
      <c r="E28" s="20"/>
      <c r="F28" s="20"/>
      <c r="G28" s="30"/>
      <c r="H28" s="20"/>
    </row>
    <row r="29" spans="1:8" ht="15">
      <c r="A29" s="17"/>
      <c r="B29" s="18"/>
      <c r="C29" s="19"/>
      <c r="D29" s="19"/>
      <c r="E29" s="20"/>
      <c r="F29" s="20"/>
      <c r="G29" s="30"/>
      <c r="H29" s="20"/>
    </row>
    <row r="30" spans="1:8" ht="15">
      <c r="A30" s="33"/>
      <c r="B30" s="34" t="s">
        <v>35</v>
      </c>
      <c r="C30" s="35"/>
      <c r="D30" s="35"/>
      <c r="E30" s="36"/>
      <c r="F30" s="36">
        <v>12830.9817769</v>
      </c>
      <c r="G30" s="37">
        <v>78.86</v>
      </c>
      <c r="H30" s="36"/>
    </row>
    <row r="31" spans="1:8" ht="15">
      <c r="A31" s="12"/>
      <c r="B31" s="18" t="s">
        <v>36</v>
      </c>
      <c r="C31" s="13"/>
      <c r="D31" s="13"/>
      <c r="E31" s="14"/>
      <c r="F31" s="15"/>
      <c r="G31" s="16"/>
      <c r="H31" s="15"/>
    </row>
    <row r="32" spans="1:8" ht="15">
      <c r="A32" s="17"/>
      <c r="B32" s="22" t="s">
        <v>36</v>
      </c>
      <c r="C32" s="19"/>
      <c r="D32" s="19"/>
      <c r="E32" s="20"/>
      <c r="F32" s="20">
        <v>3376.9387239</v>
      </c>
      <c r="G32" s="30">
        <v>20.76</v>
      </c>
      <c r="H32" s="50">
        <v>0.0324</v>
      </c>
    </row>
    <row r="33" spans="1:8" ht="15">
      <c r="A33" s="33"/>
      <c r="B33" s="34" t="s">
        <v>35</v>
      </c>
      <c r="C33" s="35"/>
      <c r="D33" s="35"/>
      <c r="E33" s="42"/>
      <c r="F33" s="36">
        <v>3376.939</v>
      </c>
      <c r="G33" s="37">
        <v>20.76</v>
      </c>
      <c r="H33" s="36"/>
    </row>
    <row r="34" spans="1:8" ht="15">
      <c r="A34" s="24"/>
      <c r="B34" s="27" t="s">
        <v>37</v>
      </c>
      <c r="C34" s="25"/>
      <c r="D34" s="25"/>
      <c r="E34" s="26"/>
      <c r="F34" s="28"/>
      <c r="G34" s="29"/>
      <c r="H34" s="28"/>
    </row>
    <row r="35" spans="1:8" ht="15">
      <c r="A35" s="24"/>
      <c r="B35" s="27" t="s">
        <v>38</v>
      </c>
      <c r="C35" s="25"/>
      <c r="D35" s="25"/>
      <c r="E35" s="26"/>
      <c r="F35" s="20">
        <v>62.0683469999993</v>
      </c>
      <c r="G35" s="30">
        <v>0.379999999999999</v>
      </c>
      <c r="H35" s="20"/>
    </row>
    <row r="36" spans="1:8" ht="15">
      <c r="A36" s="33"/>
      <c r="B36" s="43" t="s">
        <v>35</v>
      </c>
      <c r="C36" s="35"/>
      <c r="D36" s="35"/>
      <c r="E36" s="42"/>
      <c r="F36" s="36">
        <v>62.0683469999993</v>
      </c>
      <c r="G36" s="37">
        <v>0.379999999999999</v>
      </c>
      <c r="H36" s="36"/>
    </row>
    <row r="37" spans="1:8" ht="15">
      <c r="A37" s="44"/>
      <c r="B37" s="46" t="s">
        <v>39</v>
      </c>
      <c r="C37" s="45"/>
      <c r="D37" s="45"/>
      <c r="E37" s="45"/>
      <c r="F37" s="31">
        <v>16269.989</v>
      </c>
      <c r="G37" s="32" t="s">
        <v>40</v>
      </c>
      <c r="H37" s="31"/>
    </row>
    <row r="39" spans="1:7" ht="30" customHeight="1">
      <c r="A39" s="51" t="s">
        <v>113</v>
      </c>
      <c r="B39" s="54" t="s">
        <v>114</v>
      </c>
      <c r="C39" s="54"/>
      <c r="D39" s="54"/>
      <c r="E39" s="54"/>
      <c r="F39" s="54"/>
      <c r="G39" s="55"/>
    </row>
  </sheetData>
  <sheetProtection/>
  <mergeCells count="3">
    <mergeCell ref="A2:H2"/>
    <mergeCell ref="A3:H3"/>
    <mergeCell ref="B39:G39"/>
  </mergeCells>
  <conditionalFormatting sqref="C30:D30 C33:E36 F34 H34">
    <cfRule type="cellIs" priority="1" dxfId="30" operator="lessThan" stopIfTrue="1">
      <formula>0</formula>
    </cfRule>
  </conditionalFormatting>
  <conditionalFormatting sqref="G34">
    <cfRule type="cellIs" priority="2" dxfId="30"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37"/>
  <sheetViews>
    <sheetView zoomScalePageLayoutView="0" workbookViewId="0" topLeftCell="A1">
      <selection activeCell="D14" sqref="D1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112</v>
      </c>
      <c r="B2" s="52"/>
      <c r="C2" s="52"/>
      <c r="D2" s="52"/>
      <c r="E2" s="52"/>
      <c r="F2" s="52"/>
      <c r="G2" s="52"/>
      <c r="H2" s="52"/>
    </row>
    <row r="3" spans="1:8" ht="15">
      <c r="A3" s="53" t="s">
        <v>115</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41</v>
      </c>
      <c r="C7" s="19" t="s">
        <v>42</v>
      </c>
      <c r="D7" s="19" t="s">
        <v>43</v>
      </c>
      <c r="E7" s="20">
        <v>340000</v>
      </c>
      <c r="F7" s="20">
        <v>3400</v>
      </c>
      <c r="G7" s="30">
        <v>17.82</v>
      </c>
      <c r="H7" s="50">
        <v>0.1175</v>
      </c>
    </row>
    <row r="8" spans="1:8" ht="15">
      <c r="A8" s="17">
        <v>2</v>
      </c>
      <c r="B8" s="22" t="s">
        <v>10</v>
      </c>
      <c r="C8" s="19" t="s">
        <v>11</v>
      </c>
      <c r="D8" s="19" t="s">
        <v>44</v>
      </c>
      <c r="E8" s="20">
        <v>125</v>
      </c>
      <c r="F8" s="20">
        <v>1582.5730356</v>
      </c>
      <c r="G8" s="30">
        <v>8.29</v>
      </c>
      <c r="H8" s="50">
        <v>0</v>
      </c>
    </row>
    <row r="9" spans="1:8" ht="15">
      <c r="A9" s="17"/>
      <c r="B9" s="22"/>
      <c r="C9" s="19"/>
      <c r="D9" s="19"/>
      <c r="E9" s="20"/>
      <c r="F9" s="20"/>
      <c r="G9" s="23"/>
      <c r="H9" s="50"/>
    </row>
    <row r="10" spans="1:8" ht="15">
      <c r="A10" s="17"/>
      <c r="B10" s="18" t="s">
        <v>16</v>
      </c>
      <c r="C10" s="22"/>
      <c r="D10" s="22"/>
      <c r="E10" s="22"/>
      <c r="F10" s="22"/>
      <c r="G10" s="22"/>
      <c r="H10" s="50"/>
    </row>
    <row r="11" spans="1:8" ht="15">
      <c r="A11" s="17">
        <v>3</v>
      </c>
      <c r="B11" s="22" t="s">
        <v>54</v>
      </c>
      <c r="C11" s="19" t="s">
        <v>55</v>
      </c>
      <c r="D11" s="19" t="s">
        <v>81</v>
      </c>
      <c r="E11" s="20">
        <v>410</v>
      </c>
      <c r="F11" s="20">
        <v>4094.65798</v>
      </c>
      <c r="G11" s="30">
        <v>21.46</v>
      </c>
      <c r="H11" s="50">
        <v>0.108</v>
      </c>
    </row>
    <row r="12" spans="1:8" ht="15">
      <c r="A12" s="17">
        <v>4</v>
      </c>
      <c r="B12" s="22" t="s">
        <v>46</v>
      </c>
      <c r="C12" s="19" t="s">
        <v>47</v>
      </c>
      <c r="D12" s="19" t="s">
        <v>82</v>
      </c>
      <c r="E12" s="20">
        <v>160</v>
      </c>
      <c r="F12" s="20">
        <v>1600</v>
      </c>
      <c r="G12" s="30">
        <v>8.38</v>
      </c>
      <c r="H12" s="50">
        <v>0.0909</v>
      </c>
    </row>
    <row r="13" spans="1:8" ht="15">
      <c r="A13" s="17">
        <v>5</v>
      </c>
      <c r="B13" s="22" t="s">
        <v>46</v>
      </c>
      <c r="C13" s="19" t="s">
        <v>47</v>
      </c>
      <c r="D13" s="19" t="s">
        <v>71</v>
      </c>
      <c r="E13" s="20">
        <v>100</v>
      </c>
      <c r="F13" s="20">
        <v>1000</v>
      </c>
      <c r="G13" s="30">
        <v>5.24</v>
      </c>
      <c r="H13" s="50">
        <v>0.0909</v>
      </c>
    </row>
    <row r="14" spans="1:8" ht="15">
      <c r="A14" s="17">
        <v>6</v>
      </c>
      <c r="B14" s="22" t="s">
        <v>51</v>
      </c>
      <c r="C14" s="19" t="s">
        <v>52</v>
      </c>
      <c r="D14" s="19" t="s">
        <v>58</v>
      </c>
      <c r="E14" s="20">
        <v>43</v>
      </c>
      <c r="F14" s="20">
        <v>430</v>
      </c>
      <c r="G14" s="30">
        <v>2.25</v>
      </c>
      <c r="H14" s="50">
        <v>0.0909</v>
      </c>
    </row>
    <row r="15" spans="1:8" ht="15">
      <c r="A15" s="17">
        <v>7</v>
      </c>
      <c r="B15" s="22" t="s">
        <v>51</v>
      </c>
      <c r="C15" s="19" t="s">
        <v>52</v>
      </c>
      <c r="D15" s="19" t="s">
        <v>57</v>
      </c>
      <c r="E15" s="20">
        <v>24</v>
      </c>
      <c r="F15" s="20">
        <v>240</v>
      </c>
      <c r="G15" s="30">
        <v>1.26</v>
      </c>
      <c r="H15" s="50">
        <v>0.0909</v>
      </c>
    </row>
    <row r="16" spans="1:8" ht="15">
      <c r="A16" s="17">
        <v>8</v>
      </c>
      <c r="B16" s="22" t="s">
        <v>74</v>
      </c>
      <c r="C16" s="19" t="s">
        <v>75</v>
      </c>
      <c r="D16" s="19" t="s">
        <v>76</v>
      </c>
      <c r="E16" s="20">
        <v>100</v>
      </c>
      <c r="F16" s="20">
        <v>52.5117123</v>
      </c>
      <c r="G16" s="30">
        <v>0.28</v>
      </c>
      <c r="H16" s="50">
        <v>0.16</v>
      </c>
    </row>
    <row r="17" spans="1:8" ht="15">
      <c r="A17" s="17"/>
      <c r="B17" s="22"/>
      <c r="C17" s="19"/>
      <c r="D17" s="19"/>
      <c r="E17" s="20"/>
      <c r="F17" s="20"/>
      <c r="G17" s="30"/>
      <c r="H17" s="50"/>
    </row>
    <row r="18" spans="1:8" ht="15">
      <c r="A18" s="17"/>
      <c r="B18" s="18" t="s">
        <v>18</v>
      </c>
      <c r="C18" s="19"/>
      <c r="D18" s="19"/>
      <c r="E18" s="20"/>
      <c r="F18" s="20"/>
      <c r="G18" s="30"/>
      <c r="H18" s="50"/>
    </row>
    <row r="19" spans="1:8" ht="15">
      <c r="A19" s="17">
        <v>9</v>
      </c>
      <c r="B19" s="22" t="s">
        <v>116</v>
      </c>
      <c r="C19" s="19" t="s">
        <v>20</v>
      </c>
      <c r="D19" s="19" t="s">
        <v>117</v>
      </c>
      <c r="E19" s="20">
        <v>484</v>
      </c>
      <c r="F19" s="20">
        <v>2381.4598271</v>
      </c>
      <c r="G19" s="30">
        <v>12.48</v>
      </c>
      <c r="H19" s="50">
        <v>0.0435</v>
      </c>
    </row>
    <row r="20" spans="1:8" ht="15">
      <c r="A20" s="17">
        <v>10</v>
      </c>
      <c r="B20" s="22" t="s">
        <v>64</v>
      </c>
      <c r="C20" s="19" t="s">
        <v>20</v>
      </c>
      <c r="D20" s="19" t="s">
        <v>65</v>
      </c>
      <c r="E20" s="20">
        <v>140</v>
      </c>
      <c r="F20" s="20">
        <v>695.7269979</v>
      </c>
      <c r="G20" s="30">
        <v>3.65</v>
      </c>
      <c r="H20" s="50">
        <v>0.0395</v>
      </c>
    </row>
    <row r="21" spans="1:8" ht="15">
      <c r="A21" s="17">
        <v>11</v>
      </c>
      <c r="B21" s="22" t="s">
        <v>26</v>
      </c>
      <c r="C21" s="19" t="s">
        <v>20</v>
      </c>
      <c r="D21" s="19" t="s">
        <v>32</v>
      </c>
      <c r="E21" s="20">
        <v>78</v>
      </c>
      <c r="F21" s="20">
        <v>387.8740397</v>
      </c>
      <c r="G21" s="30">
        <v>2.03</v>
      </c>
      <c r="H21" s="50">
        <v>0.0455</v>
      </c>
    </row>
    <row r="22" spans="1:8" ht="15">
      <c r="A22" s="17">
        <v>12</v>
      </c>
      <c r="B22" s="22" t="s">
        <v>33</v>
      </c>
      <c r="C22" s="19" t="s">
        <v>20</v>
      </c>
      <c r="D22" s="19" t="s">
        <v>66</v>
      </c>
      <c r="E22" s="20">
        <v>69</v>
      </c>
      <c r="F22" s="20">
        <v>340.9480881</v>
      </c>
      <c r="G22" s="30">
        <v>1.79</v>
      </c>
      <c r="H22" s="50">
        <v>0.0495</v>
      </c>
    </row>
    <row r="23" spans="1:8" ht="15">
      <c r="A23" s="17">
        <v>14</v>
      </c>
      <c r="B23" s="22" t="s">
        <v>118</v>
      </c>
      <c r="C23" s="19" t="s">
        <v>20</v>
      </c>
      <c r="D23" s="19" t="s">
        <v>67</v>
      </c>
      <c r="E23" s="20">
        <v>69</v>
      </c>
      <c r="F23" s="20">
        <v>339.8661959</v>
      </c>
      <c r="G23" s="30">
        <v>1.78</v>
      </c>
      <c r="H23" s="50">
        <v>0.0416</v>
      </c>
    </row>
    <row r="24" spans="1:8" ht="15">
      <c r="A24" s="17">
        <v>13</v>
      </c>
      <c r="B24" s="22" t="s">
        <v>68</v>
      </c>
      <c r="C24" s="19" t="s">
        <v>20</v>
      </c>
      <c r="D24" s="19" t="s">
        <v>69</v>
      </c>
      <c r="E24" s="20">
        <v>69</v>
      </c>
      <c r="F24" s="20">
        <v>339.637797</v>
      </c>
      <c r="G24" s="30">
        <v>1.78</v>
      </c>
      <c r="H24" s="50">
        <v>0.0425</v>
      </c>
    </row>
    <row r="25" spans="1:8" ht="15">
      <c r="A25" s="17">
        <v>15</v>
      </c>
      <c r="B25" s="22" t="s">
        <v>33</v>
      </c>
      <c r="C25" s="19" t="s">
        <v>20</v>
      </c>
      <c r="D25" s="19" t="s">
        <v>34</v>
      </c>
      <c r="E25" s="20">
        <v>19</v>
      </c>
      <c r="F25" s="20">
        <v>94.2739388</v>
      </c>
      <c r="G25" s="30">
        <v>0.49</v>
      </c>
      <c r="H25" s="50">
        <v>0.0495</v>
      </c>
    </row>
    <row r="26" spans="1:8" ht="15">
      <c r="A26" s="17"/>
      <c r="B26" s="22"/>
      <c r="C26" s="19"/>
      <c r="D26" s="19"/>
      <c r="E26" s="20"/>
      <c r="F26" s="20"/>
      <c r="G26" s="30"/>
      <c r="H26" s="20"/>
    </row>
    <row r="27" spans="1:8" ht="15">
      <c r="A27" s="17"/>
      <c r="B27" s="18"/>
      <c r="C27" s="19"/>
      <c r="D27" s="19"/>
      <c r="E27" s="20"/>
      <c r="F27" s="20"/>
      <c r="G27" s="30"/>
      <c r="H27" s="20"/>
    </row>
    <row r="28" spans="1:8" ht="15">
      <c r="A28" s="33"/>
      <c r="B28" s="34" t="s">
        <v>35</v>
      </c>
      <c r="C28" s="35"/>
      <c r="D28" s="35"/>
      <c r="E28" s="36"/>
      <c r="F28" s="36">
        <v>16979.5296124</v>
      </c>
      <c r="G28" s="37">
        <v>88.98</v>
      </c>
      <c r="H28" s="36"/>
    </row>
    <row r="29" spans="1:8" ht="15">
      <c r="A29" s="12"/>
      <c r="B29" s="18" t="s">
        <v>36</v>
      </c>
      <c r="C29" s="13"/>
      <c r="D29" s="13"/>
      <c r="E29" s="14"/>
      <c r="F29" s="15"/>
      <c r="G29" s="16"/>
      <c r="H29" s="15"/>
    </row>
    <row r="30" spans="1:8" ht="15">
      <c r="A30" s="17"/>
      <c r="B30" s="22" t="s">
        <v>36</v>
      </c>
      <c r="C30" s="19"/>
      <c r="D30" s="19"/>
      <c r="E30" s="20"/>
      <c r="F30" s="20">
        <v>2009.3897097</v>
      </c>
      <c r="G30" s="30">
        <v>10.53</v>
      </c>
      <c r="H30" s="50">
        <v>0.0324</v>
      </c>
    </row>
    <row r="31" spans="1:8" ht="15">
      <c r="A31" s="33"/>
      <c r="B31" s="34" t="s">
        <v>35</v>
      </c>
      <c r="C31" s="35"/>
      <c r="D31" s="35"/>
      <c r="E31" s="42"/>
      <c r="F31" s="36">
        <v>2009.39</v>
      </c>
      <c r="G31" s="37">
        <v>10.53</v>
      </c>
      <c r="H31" s="36"/>
    </row>
    <row r="32" spans="1:8" ht="15">
      <c r="A32" s="24"/>
      <c r="B32" s="27" t="s">
        <v>37</v>
      </c>
      <c r="C32" s="25"/>
      <c r="D32" s="25"/>
      <c r="E32" s="26"/>
      <c r="F32" s="28"/>
      <c r="G32" s="29"/>
      <c r="H32" s="28"/>
    </row>
    <row r="33" spans="1:8" ht="15">
      <c r="A33" s="24"/>
      <c r="B33" s="27" t="s">
        <v>38</v>
      </c>
      <c r="C33" s="25"/>
      <c r="D33" s="25"/>
      <c r="E33" s="26"/>
      <c r="F33" s="20">
        <v>93.85103069999695</v>
      </c>
      <c r="G33" s="30">
        <v>0.489999999999995</v>
      </c>
      <c r="H33" s="20"/>
    </row>
    <row r="34" spans="1:8" ht="15">
      <c r="A34" s="33"/>
      <c r="B34" s="43" t="s">
        <v>35</v>
      </c>
      <c r="C34" s="35"/>
      <c r="D34" s="35"/>
      <c r="E34" s="42"/>
      <c r="F34" s="36">
        <v>93.85103069999695</v>
      </c>
      <c r="G34" s="37">
        <v>0.489999999999995</v>
      </c>
      <c r="H34" s="36"/>
    </row>
    <row r="35" spans="1:8" ht="15">
      <c r="A35" s="44"/>
      <c r="B35" s="46" t="s">
        <v>39</v>
      </c>
      <c r="C35" s="45"/>
      <c r="D35" s="45"/>
      <c r="E35" s="45"/>
      <c r="F35" s="31">
        <v>19082.77</v>
      </c>
      <c r="G35" s="32" t="s">
        <v>40</v>
      </c>
      <c r="H35" s="31"/>
    </row>
    <row r="37" spans="1:7" ht="30.75" customHeight="1">
      <c r="A37" s="51" t="s">
        <v>113</v>
      </c>
      <c r="B37" s="54" t="s">
        <v>114</v>
      </c>
      <c r="C37" s="54"/>
      <c r="D37" s="54"/>
      <c r="E37" s="54"/>
      <c r="F37" s="54"/>
      <c r="G37" s="55"/>
    </row>
  </sheetData>
  <sheetProtection/>
  <mergeCells count="3">
    <mergeCell ref="A2:H2"/>
    <mergeCell ref="A3:H3"/>
    <mergeCell ref="B37:G37"/>
  </mergeCells>
  <conditionalFormatting sqref="C28:D28 C31:E34 F32 H32">
    <cfRule type="cellIs" priority="1" dxfId="30" operator="lessThan" stopIfTrue="1">
      <formula>0</formula>
    </cfRule>
  </conditionalFormatting>
  <conditionalFormatting sqref="G32">
    <cfRule type="cellIs" priority="2" dxfId="30" operator="lessThan" stopIfTrue="1">
      <formula>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9"/>
  <sheetViews>
    <sheetView zoomScalePageLayoutView="0" workbookViewId="0" topLeftCell="A1">
      <selection activeCell="C17" sqref="C17"/>
    </sheetView>
  </sheetViews>
  <sheetFormatPr defaultColWidth="9.140625" defaultRowHeight="15"/>
  <cols>
    <col min="1" max="1" width="39.140625" style="0" bestFit="1" customWidth="1"/>
    <col min="2" max="2" width="15.8515625" style="0" bestFit="1" customWidth="1"/>
  </cols>
  <sheetData>
    <row r="1" spans="1:2" ht="15.75" customHeight="1" thickBot="1">
      <c r="A1" s="57" t="s">
        <v>119</v>
      </c>
      <c r="B1" s="58" t="s">
        <v>120</v>
      </c>
    </row>
    <row r="2" spans="1:2" ht="15.75" thickBot="1">
      <c r="A2" s="59" t="s">
        <v>121</v>
      </c>
      <c r="B2" s="60">
        <v>3515776203.66</v>
      </c>
    </row>
    <row r="3" spans="1:2" ht="15.75" thickBot="1">
      <c r="A3" s="59" t="s">
        <v>122</v>
      </c>
      <c r="B3" s="60">
        <v>4113354965.75</v>
      </c>
    </row>
    <row r="4" spans="1:2" ht="15.75" thickBot="1">
      <c r="A4" s="59" t="s">
        <v>123</v>
      </c>
      <c r="B4" s="60">
        <v>1243060139.94</v>
      </c>
    </row>
    <row r="5" spans="1:2" ht="15.75" thickBot="1">
      <c r="A5" s="59" t="s">
        <v>124</v>
      </c>
      <c r="B5" s="60">
        <v>2376045019.17</v>
      </c>
    </row>
    <row r="6" spans="1:2" ht="15.75" thickBot="1">
      <c r="A6" s="59" t="s">
        <v>125</v>
      </c>
      <c r="B6" s="60">
        <v>2009658562.3</v>
      </c>
    </row>
    <row r="7" spans="1:2" ht="15.75" thickBot="1">
      <c r="A7" s="59" t="s">
        <v>126</v>
      </c>
      <c r="B7" s="60">
        <v>1626998884.78</v>
      </c>
    </row>
    <row r="8" spans="1:2" ht="15.75" thickBot="1">
      <c r="A8" s="59" t="s">
        <v>127</v>
      </c>
      <c r="B8" s="60">
        <v>1908277035.28</v>
      </c>
    </row>
    <row r="9" spans="1:2" ht="15">
      <c r="A9" s="59" t="s">
        <v>128</v>
      </c>
      <c r="B9" s="60">
        <v>16793170810.88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1"/>
  <sheetViews>
    <sheetView zoomScalePageLayoutView="0" workbookViewId="0" topLeftCell="A1">
      <selection activeCell="A12" sqref="A12"/>
    </sheetView>
  </sheetViews>
  <sheetFormatPr defaultColWidth="9.140625" defaultRowHeight="15"/>
  <cols>
    <col min="1" max="1" width="128.7109375" style="0" bestFit="1" customWidth="1"/>
  </cols>
  <sheetData>
    <row r="1" ht="15">
      <c r="A1" s="61" t="s">
        <v>129</v>
      </c>
    </row>
    <row r="2" ht="15">
      <c r="A2" t="s">
        <v>130</v>
      </c>
    </row>
    <row r="3" ht="15">
      <c r="A3" t="s">
        <v>131</v>
      </c>
    </row>
    <row r="5" ht="15">
      <c r="A5" s="61" t="s">
        <v>132</v>
      </c>
    </row>
    <row r="6" ht="15">
      <c r="A6" t="s">
        <v>130</v>
      </c>
    </row>
    <row r="7" ht="15">
      <c r="A7" t="s">
        <v>131</v>
      </c>
    </row>
    <row r="9" ht="15">
      <c r="A9" s="61" t="s">
        <v>133</v>
      </c>
    </row>
    <row r="10" ht="15">
      <c r="A10" t="s">
        <v>130</v>
      </c>
    </row>
    <row r="11" ht="15">
      <c r="A11" t="s">
        <v>131</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5:F114"/>
  <sheetViews>
    <sheetView zoomScalePageLayoutView="0" workbookViewId="0" topLeftCell="A1">
      <selection activeCell="A1" sqref="A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62" t="s">
        <v>134</v>
      </c>
      <c r="B5" s="62"/>
      <c r="C5" s="62"/>
      <c r="D5" s="62"/>
      <c r="E5" s="62"/>
      <c r="F5" s="62"/>
    </row>
    <row r="6" spans="1:6" ht="15.75" customHeight="1">
      <c r="A6" s="63"/>
      <c r="B6" s="63"/>
      <c r="C6" s="63"/>
      <c r="D6" s="63"/>
      <c r="E6" s="63"/>
      <c r="F6" s="63"/>
    </row>
    <row r="7" spans="1:6" ht="15.75" customHeight="1">
      <c r="A7" s="64" t="s">
        <v>135</v>
      </c>
      <c r="B7" s="64"/>
      <c r="C7" s="64"/>
      <c r="D7" s="64"/>
      <c r="E7" s="64"/>
      <c r="F7" s="64"/>
    </row>
    <row r="8" spans="1:6" ht="15.75" customHeight="1">
      <c r="A8" s="65"/>
      <c r="B8" s="65"/>
      <c r="C8" s="65"/>
      <c r="D8" s="65"/>
      <c r="E8" s="65"/>
      <c r="F8" s="65"/>
    </row>
    <row r="9" spans="1:6" ht="15">
      <c r="A9" s="66" t="s">
        <v>121</v>
      </c>
      <c r="B9" s="67"/>
      <c r="C9" s="67"/>
      <c r="D9" s="67"/>
      <c r="E9" s="67"/>
      <c r="F9" s="68"/>
    </row>
    <row r="10" spans="1:6" ht="27" customHeight="1">
      <c r="A10" s="69" t="s">
        <v>1</v>
      </c>
      <c r="B10" s="70" t="s">
        <v>136</v>
      </c>
      <c r="C10" s="70" t="s">
        <v>4</v>
      </c>
      <c r="D10" s="70" t="s">
        <v>5</v>
      </c>
      <c r="E10" s="71" t="s">
        <v>137</v>
      </c>
      <c r="F10" s="72" t="s">
        <v>138</v>
      </c>
    </row>
    <row r="11" spans="1:6" ht="21.75" customHeight="1">
      <c r="A11" s="73"/>
      <c r="B11" s="74"/>
      <c r="C11" s="74"/>
      <c r="D11" s="74"/>
      <c r="E11" s="71" t="s">
        <v>139</v>
      </c>
      <c r="F11" s="75"/>
    </row>
    <row r="12" spans="1:6" ht="15">
      <c r="A12" s="76"/>
      <c r="B12" s="76" t="s">
        <v>140</v>
      </c>
      <c r="C12" s="76"/>
      <c r="D12" s="77"/>
      <c r="E12" s="78"/>
      <c r="F12" s="79"/>
    </row>
    <row r="13" spans="1:6" ht="15">
      <c r="A13" s="80">
        <v>1</v>
      </c>
      <c r="B13" s="81" t="s">
        <v>141</v>
      </c>
      <c r="C13" s="81" t="s">
        <v>22</v>
      </c>
      <c r="D13" s="81">
        <v>1000</v>
      </c>
      <c r="E13" s="82">
        <v>4971.2412214</v>
      </c>
      <c r="F13" s="83">
        <v>0.14139811</v>
      </c>
    </row>
    <row r="14" spans="1:6" ht="15">
      <c r="A14" s="80">
        <v>2</v>
      </c>
      <c r="B14" s="81" t="s">
        <v>19</v>
      </c>
      <c r="C14" s="81" t="s">
        <v>21</v>
      </c>
      <c r="D14" s="81">
        <v>1000</v>
      </c>
      <c r="E14" s="82">
        <v>4971.2310946</v>
      </c>
      <c r="F14" s="83">
        <v>0.14139783</v>
      </c>
    </row>
    <row r="15" spans="1:6" ht="15">
      <c r="A15" s="80">
        <v>3</v>
      </c>
      <c r="B15" s="81" t="s">
        <v>23</v>
      </c>
      <c r="C15" s="81" t="s">
        <v>25</v>
      </c>
      <c r="D15" s="81">
        <v>1000</v>
      </c>
      <c r="E15" s="82">
        <v>4969.3502439</v>
      </c>
      <c r="F15" s="83">
        <v>0.14134433</v>
      </c>
    </row>
    <row r="16" spans="1:6" ht="15">
      <c r="A16" s="80">
        <v>4</v>
      </c>
      <c r="B16" s="81" t="s">
        <v>26</v>
      </c>
      <c r="C16" s="81" t="s">
        <v>27</v>
      </c>
      <c r="D16" s="81">
        <v>1000</v>
      </c>
      <c r="E16" s="82">
        <v>4968.3032168</v>
      </c>
      <c r="F16" s="83">
        <v>0.14131455</v>
      </c>
    </row>
    <row r="17" spans="1:6" ht="15">
      <c r="A17" s="80">
        <v>5</v>
      </c>
      <c r="B17" s="81" t="s">
        <v>118</v>
      </c>
      <c r="C17" s="81" t="s">
        <v>28</v>
      </c>
      <c r="D17" s="81">
        <v>500</v>
      </c>
      <c r="E17" s="82">
        <v>2485.0698864</v>
      </c>
      <c r="F17" s="83">
        <v>0.07068339</v>
      </c>
    </row>
    <row r="18" spans="1:6" ht="15">
      <c r="A18" s="80">
        <v>6</v>
      </c>
      <c r="B18" s="81" t="s">
        <v>29</v>
      </c>
      <c r="C18" s="81" t="s">
        <v>30</v>
      </c>
      <c r="D18" s="81">
        <v>500</v>
      </c>
      <c r="E18" s="82">
        <v>2480.5041129</v>
      </c>
      <c r="F18" s="83">
        <v>0.07055353</v>
      </c>
    </row>
    <row r="19" spans="1:6" ht="15">
      <c r="A19" s="80">
        <v>7</v>
      </c>
      <c r="B19" s="81" t="s">
        <v>29</v>
      </c>
      <c r="C19" s="81" t="s">
        <v>31</v>
      </c>
      <c r="D19" s="81">
        <v>500</v>
      </c>
      <c r="E19" s="82">
        <v>2476.6521101</v>
      </c>
      <c r="F19" s="83">
        <v>0.07044396</v>
      </c>
    </row>
    <row r="20" spans="1:6" ht="15">
      <c r="A20" s="80">
        <v>8</v>
      </c>
      <c r="B20" s="81" t="s">
        <v>26</v>
      </c>
      <c r="C20" s="81" t="s">
        <v>32</v>
      </c>
      <c r="D20" s="81">
        <v>390</v>
      </c>
      <c r="E20" s="82">
        <v>1939.3701985</v>
      </c>
      <c r="F20" s="83">
        <v>0.05516194</v>
      </c>
    </row>
    <row r="21" spans="1:6" ht="15">
      <c r="A21" s="80">
        <v>9</v>
      </c>
      <c r="B21" s="81" t="s">
        <v>33</v>
      </c>
      <c r="C21" s="81" t="s">
        <v>34</v>
      </c>
      <c r="D21" s="81">
        <v>360</v>
      </c>
      <c r="E21" s="82">
        <v>1786.24305</v>
      </c>
      <c r="F21" s="83">
        <v>0.05080651</v>
      </c>
    </row>
    <row r="22" spans="1:6" ht="15">
      <c r="A22" s="76"/>
      <c r="B22" s="76" t="s">
        <v>142</v>
      </c>
      <c r="C22" s="76"/>
      <c r="D22" s="77"/>
      <c r="E22" s="78"/>
      <c r="F22" s="79"/>
    </row>
    <row r="23" spans="1:6" ht="15">
      <c r="A23" s="80">
        <v>10</v>
      </c>
      <c r="B23" s="81" t="s">
        <v>10</v>
      </c>
      <c r="C23" s="81" t="s">
        <v>12</v>
      </c>
      <c r="D23" s="81">
        <v>200</v>
      </c>
      <c r="E23" s="82">
        <v>2532.116857</v>
      </c>
      <c r="F23" s="83">
        <v>0.07202156</v>
      </c>
    </row>
    <row r="24" spans="1:6" ht="15">
      <c r="A24" s="80">
        <v>11</v>
      </c>
      <c r="B24" s="81" t="s">
        <v>13</v>
      </c>
      <c r="C24" s="81" t="s">
        <v>15</v>
      </c>
      <c r="D24" s="81">
        <v>100</v>
      </c>
      <c r="E24" s="82">
        <v>341.0555227</v>
      </c>
      <c r="F24" s="83">
        <v>0.00970072</v>
      </c>
    </row>
    <row r="25" spans="1:6" ht="15">
      <c r="A25" s="76"/>
      <c r="B25" s="76" t="s">
        <v>143</v>
      </c>
      <c r="C25" s="76"/>
      <c r="D25" s="77"/>
      <c r="E25" s="78"/>
      <c r="F25" s="79"/>
    </row>
    <row r="26" spans="1:6" ht="15">
      <c r="A26" s="80">
        <v>12</v>
      </c>
      <c r="B26" s="81" t="s">
        <v>144</v>
      </c>
      <c r="C26" s="81" t="s">
        <v>17</v>
      </c>
      <c r="D26" s="81">
        <v>578</v>
      </c>
      <c r="E26" s="82">
        <v>988.9714879</v>
      </c>
      <c r="F26" s="83">
        <v>0.02812953</v>
      </c>
    </row>
    <row r="27" spans="1:6" ht="15">
      <c r="A27" s="84"/>
      <c r="B27" s="85" t="s">
        <v>35</v>
      </c>
      <c r="C27" s="85"/>
      <c r="D27" s="85"/>
      <c r="E27" s="86">
        <v>34910.109</v>
      </c>
      <c r="F27" s="87">
        <v>0.993</v>
      </c>
    </row>
    <row r="28" spans="1:6" ht="15">
      <c r="A28" s="76"/>
      <c r="B28" s="76" t="s">
        <v>145</v>
      </c>
      <c r="C28" s="88"/>
      <c r="D28" s="77"/>
      <c r="E28" s="78">
        <v>247.653034399994</v>
      </c>
      <c r="F28" s="79">
        <v>0.007</v>
      </c>
    </row>
    <row r="29" spans="1:6" ht="15">
      <c r="A29" s="84"/>
      <c r="B29" s="85" t="s">
        <v>35</v>
      </c>
      <c r="C29" s="85"/>
      <c r="D29" s="85"/>
      <c r="E29" s="86">
        <v>35157.7620366</v>
      </c>
      <c r="F29" s="89">
        <v>1</v>
      </c>
    </row>
    <row r="30" spans="1:6" ht="15">
      <c r="A30" s="76"/>
      <c r="B30" s="90"/>
      <c r="C30" s="76"/>
      <c r="D30" s="77"/>
      <c r="E30" s="76"/>
      <c r="F30" s="91"/>
    </row>
    <row r="32" spans="1:6" ht="15">
      <c r="A32" s="66" t="s">
        <v>122</v>
      </c>
      <c r="B32" s="67"/>
      <c r="C32" s="67"/>
      <c r="D32" s="67"/>
      <c r="E32" s="67"/>
      <c r="F32" s="68"/>
    </row>
    <row r="33" spans="1:6" ht="27" customHeight="1">
      <c r="A33" s="69" t="s">
        <v>1</v>
      </c>
      <c r="B33" s="70" t="s">
        <v>136</v>
      </c>
      <c r="C33" s="70" t="s">
        <v>4</v>
      </c>
      <c r="D33" s="70" t="s">
        <v>5</v>
      </c>
      <c r="E33" s="71" t="s">
        <v>137</v>
      </c>
      <c r="F33" s="72" t="s">
        <v>138</v>
      </c>
    </row>
    <row r="34" spans="1:6" ht="21.75" customHeight="1">
      <c r="A34" s="73"/>
      <c r="B34" s="74"/>
      <c r="C34" s="74"/>
      <c r="D34" s="74"/>
      <c r="E34" s="71" t="s">
        <v>139</v>
      </c>
      <c r="F34" s="75"/>
    </row>
    <row r="35" spans="1:6" ht="15">
      <c r="A35" s="76"/>
      <c r="B35" s="76" t="s">
        <v>140</v>
      </c>
      <c r="C35" s="76"/>
      <c r="D35" s="77"/>
      <c r="E35" s="78"/>
      <c r="F35" s="79"/>
    </row>
    <row r="36" spans="1:6" ht="15">
      <c r="A36" s="80">
        <v>1</v>
      </c>
      <c r="B36" s="81" t="s">
        <v>116</v>
      </c>
      <c r="C36" s="81" t="s">
        <v>117</v>
      </c>
      <c r="D36" s="81">
        <v>628</v>
      </c>
      <c r="E36" s="82">
        <v>3089.9933294</v>
      </c>
      <c r="F36" s="83">
        <v>0.075121</v>
      </c>
    </row>
    <row r="37" spans="1:6" ht="15">
      <c r="A37" s="80">
        <v>2</v>
      </c>
      <c r="B37" s="81" t="s">
        <v>62</v>
      </c>
      <c r="C37" s="81" t="s">
        <v>63</v>
      </c>
      <c r="D37" s="81">
        <v>500</v>
      </c>
      <c r="E37" s="82">
        <v>2460.2644375</v>
      </c>
      <c r="F37" s="83">
        <v>0.05981162</v>
      </c>
    </row>
    <row r="38" spans="1:6" ht="15">
      <c r="A38" s="80">
        <v>3</v>
      </c>
      <c r="B38" s="81" t="s">
        <v>64</v>
      </c>
      <c r="C38" s="81" t="s">
        <v>65</v>
      </c>
      <c r="D38" s="81">
        <v>324</v>
      </c>
      <c r="E38" s="82">
        <v>1610.1110524</v>
      </c>
      <c r="F38" s="83">
        <v>0.0391435</v>
      </c>
    </row>
    <row r="39" spans="1:6" ht="15">
      <c r="A39" s="80">
        <v>4</v>
      </c>
      <c r="B39" s="81" t="s">
        <v>26</v>
      </c>
      <c r="C39" s="81" t="s">
        <v>32</v>
      </c>
      <c r="D39" s="81">
        <v>213</v>
      </c>
      <c r="E39" s="82">
        <v>1059.194493</v>
      </c>
      <c r="F39" s="83">
        <v>0.02575014</v>
      </c>
    </row>
    <row r="40" spans="1:6" ht="15">
      <c r="A40" s="80">
        <v>5</v>
      </c>
      <c r="B40" s="81" t="s">
        <v>33</v>
      </c>
      <c r="C40" s="81" t="s">
        <v>66</v>
      </c>
      <c r="D40" s="81">
        <v>162</v>
      </c>
      <c r="E40" s="82">
        <v>800.4868155</v>
      </c>
      <c r="F40" s="83">
        <v>0.01946068</v>
      </c>
    </row>
    <row r="41" spans="1:6" ht="15">
      <c r="A41" s="80">
        <v>6</v>
      </c>
      <c r="B41" s="81" t="s">
        <v>118</v>
      </c>
      <c r="C41" s="81" t="s">
        <v>67</v>
      </c>
      <c r="D41" s="81">
        <v>162</v>
      </c>
      <c r="E41" s="82">
        <v>797.9467209</v>
      </c>
      <c r="F41" s="83">
        <v>0.01939893</v>
      </c>
    </row>
    <row r="42" spans="1:6" ht="15">
      <c r="A42" s="80">
        <v>7</v>
      </c>
      <c r="B42" s="81" t="s">
        <v>68</v>
      </c>
      <c r="C42" s="81" t="s">
        <v>69</v>
      </c>
      <c r="D42" s="81">
        <v>162</v>
      </c>
      <c r="E42" s="82">
        <v>797.41048</v>
      </c>
      <c r="F42" s="83">
        <v>0.01938589</v>
      </c>
    </row>
    <row r="43" spans="1:6" ht="15">
      <c r="A43" s="80">
        <v>8</v>
      </c>
      <c r="B43" s="81" t="s">
        <v>33</v>
      </c>
      <c r="C43" s="81" t="s">
        <v>34</v>
      </c>
      <c r="D43" s="81">
        <v>45</v>
      </c>
      <c r="E43" s="82">
        <v>223.2803813</v>
      </c>
      <c r="F43" s="83">
        <v>0.00542818</v>
      </c>
    </row>
    <row r="44" spans="1:6" ht="15">
      <c r="A44" s="76"/>
      <c r="B44" s="76" t="s">
        <v>142</v>
      </c>
      <c r="C44" s="76"/>
      <c r="D44" s="77"/>
      <c r="E44" s="78"/>
      <c r="F44" s="79"/>
    </row>
    <row r="45" spans="1:6" ht="15">
      <c r="A45" s="80">
        <v>9</v>
      </c>
      <c r="B45" s="81" t="s">
        <v>41</v>
      </c>
      <c r="C45" s="81" t="s">
        <v>43</v>
      </c>
      <c r="D45" s="81">
        <v>458496</v>
      </c>
      <c r="E45" s="82">
        <v>4584.96</v>
      </c>
      <c r="F45" s="83">
        <v>0.11118666</v>
      </c>
    </row>
    <row r="46" spans="1:6" ht="15">
      <c r="A46" s="80">
        <v>10</v>
      </c>
      <c r="B46" s="81" t="s">
        <v>10</v>
      </c>
      <c r="C46" s="81" t="s">
        <v>44</v>
      </c>
      <c r="D46" s="81">
        <v>299</v>
      </c>
      <c r="E46" s="82">
        <v>3785.5147012</v>
      </c>
      <c r="F46" s="83">
        <v>0.09202986</v>
      </c>
    </row>
    <row r="47" spans="1:6" ht="15">
      <c r="A47" s="80">
        <v>11</v>
      </c>
      <c r="B47" s="81" t="s">
        <v>13</v>
      </c>
      <c r="C47" s="81" t="s">
        <v>45</v>
      </c>
      <c r="D47" s="81">
        <v>200</v>
      </c>
      <c r="E47" s="82">
        <v>2046.3330955</v>
      </c>
      <c r="F47" s="83">
        <v>0.04974852</v>
      </c>
    </row>
    <row r="48" spans="1:6" ht="15">
      <c r="A48" s="76"/>
      <c r="B48" s="76" t="s">
        <v>143</v>
      </c>
      <c r="C48" s="76"/>
      <c r="D48" s="77"/>
      <c r="E48" s="78"/>
      <c r="F48" s="79"/>
    </row>
    <row r="49" spans="1:6" ht="15">
      <c r="A49" s="80">
        <v>12</v>
      </c>
      <c r="B49" s="81" t="s">
        <v>46</v>
      </c>
      <c r="C49" s="81" t="s">
        <v>48</v>
      </c>
      <c r="D49" s="81">
        <v>650</v>
      </c>
      <c r="E49" s="82">
        <v>5799.9999998</v>
      </c>
      <c r="F49" s="83">
        <v>0.14100412</v>
      </c>
    </row>
    <row r="50" spans="1:6" ht="15">
      <c r="A50" s="80">
        <v>13</v>
      </c>
      <c r="B50" s="81" t="s">
        <v>49</v>
      </c>
      <c r="C50" s="81" t="s">
        <v>50</v>
      </c>
      <c r="D50" s="81">
        <v>327000</v>
      </c>
      <c r="E50" s="82">
        <v>3270</v>
      </c>
      <c r="F50" s="83">
        <v>0.07949715</v>
      </c>
    </row>
    <row r="51" spans="1:6" ht="15">
      <c r="A51" s="80">
        <v>14</v>
      </c>
      <c r="B51" s="81" t="s">
        <v>51</v>
      </c>
      <c r="C51" s="81" t="s">
        <v>53</v>
      </c>
      <c r="D51" s="81">
        <v>261</v>
      </c>
      <c r="E51" s="82">
        <v>2610</v>
      </c>
      <c r="F51" s="83">
        <v>0.06345185</v>
      </c>
    </row>
    <row r="52" spans="1:6" ht="15">
      <c r="A52" s="80">
        <v>15</v>
      </c>
      <c r="B52" s="81" t="s">
        <v>54</v>
      </c>
      <c r="C52" s="81" t="s">
        <v>56</v>
      </c>
      <c r="D52" s="81">
        <v>120</v>
      </c>
      <c r="E52" s="82">
        <v>1198.43648</v>
      </c>
      <c r="F52" s="83">
        <v>0.02913526</v>
      </c>
    </row>
    <row r="53" spans="1:6" ht="15">
      <c r="A53" s="80">
        <v>16</v>
      </c>
      <c r="B53" s="81" t="s">
        <v>51</v>
      </c>
      <c r="C53" s="81" t="s">
        <v>57</v>
      </c>
      <c r="D53" s="81">
        <v>75</v>
      </c>
      <c r="E53" s="82">
        <v>750</v>
      </c>
      <c r="F53" s="83">
        <v>0.01823329</v>
      </c>
    </row>
    <row r="54" spans="1:6" ht="15">
      <c r="A54" s="80">
        <v>17</v>
      </c>
      <c r="B54" s="81" t="s">
        <v>144</v>
      </c>
      <c r="C54" s="81" t="s">
        <v>17</v>
      </c>
      <c r="D54" s="81">
        <v>380</v>
      </c>
      <c r="E54" s="82">
        <v>650.1888696</v>
      </c>
      <c r="F54" s="83">
        <v>0.01580678</v>
      </c>
    </row>
    <row r="55" spans="1:6" ht="15">
      <c r="A55" s="80">
        <v>18</v>
      </c>
      <c r="B55" s="81" t="s">
        <v>51</v>
      </c>
      <c r="C55" s="81" t="s">
        <v>58</v>
      </c>
      <c r="D55" s="81">
        <v>47</v>
      </c>
      <c r="E55" s="82">
        <v>470</v>
      </c>
      <c r="F55" s="83">
        <v>0.0114262</v>
      </c>
    </row>
    <row r="56" spans="1:6" ht="15">
      <c r="A56" s="80">
        <v>19</v>
      </c>
      <c r="B56" s="81" t="s">
        <v>59</v>
      </c>
      <c r="C56" s="81" t="s">
        <v>61</v>
      </c>
      <c r="D56" s="81">
        <v>26347</v>
      </c>
      <c r="E56" s="82">
        <v>263.47</v>
      </c>
      <c r="F56" s="83">
        <v>0.00640523</v>
      </c>
    </row>
    <row r="57" spans="1:6" ht="15">
      <c r="A57" s="84"/>
      <c r="B57" s="85" t="s">
        <v>35</v>
      </c>
      <c r="C57" s="85"/>
      <c r="D57" s="85"/>
      <c r="E57" s="86">
        <v>36267.5908561</v>
      </c>
      <c r="F57" s="87">
        <v>0.8814</v>
      </c>
    </row>
    <row r="58" spans="1:6" ht="15">
      <c r="A58" s="76"/>
      <c r="B58" s="76" t="s">
        <v>145</v>
      </c>
      <c r="C58" s="88"/>
      <c r="D58" s="77"/>
      <c r="E58" s="78">
        <v>4865.958801399996</v>
      </c>
      <c r="F58" s="79">
        <v>0.1186</v>
      </c>
    </row>
    <row r="59" spans="1:6" ht="15">
      <c r="A59" s="84"/>
      <c r="B59" s="85" t="s">
        <v>35</v>
      </c>
      <c r="C59" s="85"/>
      <c r="D59" s="85"/>
      <c r="E59" s="86">
        <v>41133.5496575</v>
      </c>
      <c r="F59" s="89">
        <v>1</v>
      </c>
    </row>
    <row r="60" spans="1:6" ht="15">
      <c r="A60" s="76"/>
      <c r="B60" s="90"/>
      <c r="C60" s="76"/>
      <c r="D60" s="77"/>
      <c r="E60" s="76"/>
      <c r="F60" s="91"/>
    </row>
    <row r="62" spans="1:6" ht="15">
      <c r="A62" s="66" t="s">
        <v>126</v>
      </c>
      <c r="B62" s="67"/>
      <c r="C62" s="67"/>
      <c r="D62" s="67"/>
      <c r="E62" s="67"/>
      <c r="F62" s="68"/>
    </row>
    <row r="63" spans="1:6" ht="27" customHeight="1">
      <c r="A63" s="69" t="s">
        <v>1</v>
      </c>
      <c r="B63" s="70" t="s">
        <v>136</v>
      </c>
      <c r="C63" s="70" t="s">
        <v>4</v>
      </c>
      <c r="D63" s="70" t="s">
        <v>5</v>
      </c>
      <c r="E63" s="71" t="s">
        <v>137</v>
      </c>
      <c r="F63" s="72" t="s">
        <v>138</v>
      </c>
    </row>
    <row r="64" spans="1:6" ht="21.75" customHeight="1">
      <c r="A64" s="73"/>
      <c r="B64" s="74"/>
      <c r="C64" s="74"/>
      <c r="D64" s="74"/>
      <c r="E64" s="71" t="s">
        <v>139</v>
      </c>
      <c r="F64" s="75"/>
    </row>
    <row r="65" spans="1:6" ht="15">
      <c r="A65" s="76"/>
      <c r="B65" s="76" t="s">
        <v>140</v>
      </c>
      <c r="C65" s="76"/>
      <c r="D65" s="77"/>
      <c r="E65" s="78"/>
      <c r="F65" s="79"/>
    </row>
    <row r="66" spans="1:6" ht="15">
      <c r="A66" s="80">
        <v>1</v>
      </c>
      <c r="B66" s="81" t="s">
        <v>62</v>
      </c>
      <c r="C66" s="81" t="s">
        <v>63</v>
      </c>
      <c r="D66" s="81">
        <v>500</v>
      </c>
      <c r="E66" s="82">
        <v>2460.2644375</v>
      </c>
      <c r="F66" s="83">
        <v>0.15121488</v>
      </c>
    </row>
    <row r="67" spans="1:6" ht="15">
      <c r="A67" s="80">
        <v>2</v>
      </c>
      <c r="B67" s="81" t="s">
        <v>116</v>
      </c>
      <c r="C67" s="81" t="s">
        <v>117</v>
      </c>
      <c r="D67" s="81">
        <v>318</v>
      </c>
      <c r="E67" s="82">
        <v>1564.6781509</v>
      </c>
      <c r="F67" s="83">
        <v>0.09616959</v>
      </c>
    </row>
    <row r="68" spans="1:6" ht="15">
      <c r="A68" s="80">
        <v>3</v>
      </c>
      <c r="B68" s="81" t="s">
        <v>64</v>
      </c>
      <c r="C68" s="81" t="s">
        <v>65</v>
      </c>
      <c r="D68" s="81">
        <v>239</v>
      </c>
      <c r="E68" s="82">
        <v>1187.7053751</v>
      </c>
      <c r="F68" s="83">
        <v>0.07299977</v>
      </c>
    </row>
    <row r="69" spans="1:6" ht="15">
      <c r="A69" s="80">
        <v>4</v>
      </c>
      <c r="B69" s="81" t="s">
        <v>33</v>
      </c>
      <c r="C69" s="81" t="s">
        <v>66</v>
      </c>
      <c r="D69" s="81">
        <v>119</v>
      </c>
      <c r="E69" s="82">
        <v>588.01192</v>
      </c>
      <c r="F69" s="83">
        <v>0.03614089</v>
      </c>
    </row>
    <row r="70" spans="1:6" ht="15">
      <c r="A70" s="80">
        <v>5</v>
      </c>
      <c r="B70" s="81" t="s">
        <v>118</v>
      </c>
      <c r="C70" s="81" t="s">
        <v>67</v>
      </c>
      <c r="D70" s="81">
        <v>119</v>
      </c>
      <c r="E70" s="82">
        <v>586.1460481</v>
      </c>
      <c r="F70" s="83">
        <v>0.03602621</v>
      </c>
    </row>
    <row r="71" spans="1:6" ht="15">
      <c r="A71" s="80">
        <v>6</v>
      </c>
      <c r="B71" s="81" t="s">
        <v>68</v>
      </c>
      <c r="C71" s="81" t="s">
        <v>69</v>
      </c>
      <c r="D71" s="81">
        <v>117</v>
      </c>
      <c r="E71" s="82">
        <v>575.9075689</v>
      </c>
      <c r="F71" s="83">
        <v>0.03539692</v>
      </c>
    </row>
    <row r="72" spans="1:6" ht="15">
      <c r="A72" s="80">
        <v>7</v>
      </c>
      <c r="B72" s="81" t="s">
        <v>26</v>
      </c>
      <c r="C72" s="81" t="s">
        <v>32</v>
      </c>
      <c r="D72" s="81">
        <v>80</v>
      </c>
      <c r="E72" s="82">
        <v>397.8195279</v>
      </c>
      <c r="F72" s="83">
        <v>0.02445112</v>
      </c>
    </row>
    <row r="73" spans="1:6" ht="15">
      <c r="A73" s="80">
        <v>8</v>
      </c>
      <c r="B73" s="81" t="s">
        <v>33</v>
      </c>
      <c r="C73" s="81" t="s">
        <v>34</v>
      </c>
      <c r="D73" s="81">
        <v>33</v>
      </c>
      <c r="E73" s="82">
        <v>163.7389463</v>
      </c>
      <c r="F73" s="83">
        <v>0.01006386</v>
      </c>
    </row>
    <row r="74" spans="1:6" ht="15">
      <c r="A74" s="76"/>
      <c r="B74" s="76" t="s">
        <v>142</v>
      </c>
      <c r="C74" s="76"/>
      <c r="D74" s="77"/>
      <c r="E74" s="78"/>
      <c r="F74" s="79"/>
    </row>
    <row r="75" spans="1:6" ht="15">
      <c r="A75" s="80">
        <v>9</v>
      </c>
      <c r="B75" s="81" t="s">
        <v>13</v>
      </c>
      <c r="C75" s="81" t="s">
        <v>84</v>
      </c>
      <c r="D75" s="81">
        <v>200</v>
      </c>
      <c r="E75" s="82">
        <v>2046.3330955</v>
      </c>
      <c r="F75" s="83">
        <v>0.12577348</v>
      </c>
    </row>
    <row r="76" spans="1:6" ht="15">
      <c r="A76" s="80">
        <v>10</v>
      </c>
      <c r="B76" s="81" t="s">
        <v>10</v>
      </c>
      <c r="C76" s="81" t="s">
        <v>44</v>
      </c>
      <c r="D76" s="81">
        <v>77</v>
      </c>
      <c r="E76" s="82">
        <v>974.8649899</v>
      </c>
      <c r="F76" s="83">
        <v>0.05991799</v>
      </c>
    </row>
    <row r="77" spans="1:6" ht="15">
      <c r="A77" s="76"/>
      <c r="B77" s="76" t="s">
        <v>143</v>
      </c>
      <c r="C77" s="76"/>
      <c r="D77" s="77"/>
      <c r="E77" s="78"/>
      <c r="F77" s="79"/>
    </row>
    <row r="78" spans="1:6" ht="15">
      <c r="A78" s="80">
        <v>11</v>
      </c>
      <c r="B78" s="81" t="s">
        <v>51</v>
      </c>
      <c r="C78" s="81" t="s">
        <v>77</v>
      </c>
      <c r="D78" s="81">
        <v>123</v>
      </c>
      <c r="E78" s="82">
        <v>1230</v>
      </c>
      <c r="F78" s="83">
        <v>0.07559931</v>
      </c>
    </row>
    <row r="79" spans="1:6" ht="15">
      <c r="A79" s="80">
        <v>12</v>
      </c>
      <c r="B79" s="81" t="s">
        <v>54</v>
      </c>
      <c r="C79" s="81" t="s">
        <v>85</v>
      </c>
      <c r="D79" s="81">
        <v>100</v>
      </c>
      <c r="E79" s="82">
        <v>438.0000045</v>
      </c>
      <c r="F79" s="83">
        <v>0.02692073</v>
      </c>
    </row>
    <row r="80" spans="1:6" ht="15">
      <c r="A80" s="80">
        <v>13</v>
      </c>
      <c r="B80" s="81" t="s">
        <v>51</v>
      </c>
      <c r="C80" s="81" t="s">
        <v>58</v>
      </c>
      <c r="D80" s="81">
        <v>43</v>
      </c>
      <c r="E80" s="82">
        <v>430</v>
      </c>
      <c r="F80" s="83">
        <v>0.02642903</v>
      </c>
    </row>
    <row r="81" spans="1:6" ht="15">
      <c r="A81" s="80">
        <v>14</v>
      </c>
      <c r="B81" s="81" t="s">
        <v>51</v>
      </c>
      <c r="C81" s="81" t="s">
        <v>57</v>
      </c>
      <c r="D81" s="81">
        <v>8</v>
      </c>
      <c r="E81" s="82">
        <v>80</v>
      </c>
      <c r="F81" s="83">
        <v>0.00491703</v>
      </c>
    </row>
    <row r="82" spans="1:6" ht="15">
      <c r="A82" s="80">
        <v>15</v>
      </c>
      <c r="B82" s="81" t="s">
        <v>74</v>
      </c>
      <c r="C82" s="81" t="s">
        <v>76</v>
      </c>
      <c r="D82" s="81">
        <v>100</v>
      </c>
      <c r="E82" s="82">
        <v>52.5117123</v>
      </c>
      <c r="F82" s="83">
        <v>0.00322752</v>
      </c>
    </row>
    <row r="83" spans="1:6" ht="15">
      <c r="A83" s="80">
        <v>16</v>
      </c>
      <c r="B83" s="81" t="s">
        <v>51</v>
      </c>
      <c r="C83" s="81" t="s">
        <v>53</v>
      </c>
      <c r="D83" s="81">
        <v>4</v>
      </c>
      <c r="E83" s="82">
        <v>40</v>
      </c>
      <c r="F83" s="83">
        <v>0.00245851</v>
      </c>
    </row>
    <row r="84" spans="1:6" ht="15">
      <c r="A84" s="80">
        <v>17</v>
      </c>
      <c r="B84" s="81" t="s">
        <v>72</v>
      </c>
      <c r="C84" s="81" t="s">
        <v>78</v>
      </c>
      <c r="D84" s="81">
        <v>1.5</v>
      </c>
      <c r="E84" s="82">
        <v>15</v>
      </c>
      <c r="F84" s="83">
        <v>0.00092194</v>
      </c>
    </row>
    <row r="85" spans="1:6" ht="15">
      <c r="A85" s="84"/>
      <c r="B85" s="85" t="s">
        <v>35</v>
      </c>
      <c r="C85" s="85"/>
      <c r="D85" s="85"/>
      <c r="E85" s="86">
        <v>12830.982</v>
      </c>
      <c r="F85" s="87">
        <v>0.7886</v>
      </c>
    </row>
    <row r="86" spans="1:6" ht="15">
      <c r="A86" s="76"/>
      <c r="B86" s="76" t="s">
        <v>145</v>
      </c>
      <c r="C86" s="88"/>
      <c r="D86" s="77"/>
      <c r="E86" s="78">
        <v>3439.0070708999992</v>
      </c>
      <c r="F86" s="79">
        <v>0.2114</v>
      </c>
    </row>
    <row r="87" spans="1:6" ht="15">
      <c r="A87" s="84"/>
      <c r="B87" s="85" t="s">
        <v>35</v>
      </c>
      <c r="C87" s="85"/>
      <c r="D87" s="85"/>
      <c r="E87" s="86">
        <v>16269.9888478</v>
      </c>
      <c r="F87" s="89">
        <v>1</v>
      </c>
    </row>
    <row r="88" spans="1:6" ht="15">
      <c r="A88" s="76"/>
      <c r="B88" s="90"/>
      <c r="C88" s="76"/>
      <c r="D88" s="77"/>
      <c r="E88" s="76"/>
      <c r="F88" s="91"/>
    </row>
    <row r="90" spans="1:6" ht="15">
      <c r="A90" s="66" t="s">
        <v>127</v>
      </c>
      <c r="B90" s="67"/>
      <c r="C90" s="67"/>
      <c r="D90" s="67"/>
      <c r="E90" s="67"/>
      <c r="F90" s="68"/>
    </row>
    <row r="91" spans="1:6" ht="27" customHeight="1">
      <c r="A91" s="69" t="s">
        <v>1</v>
      </c>
      <c r="B91" s="70" t="s">
        <v>136</v>
      </c>
      <c r="C91" s="70" t="s">
        <v>4</v>
      </c>
      <c r="D91" s="70" t="s">
        <v>5</v>
      </c>
      <c r="E91" s="71" t="s">
        <v>137</v>
      </c>
      <c r="F91" s="72" t="s">
        <v>138</v>
      </c>
    </row>
    <row r="92" spans="1:6" ht="21.75" customHeight="1">
      <c r="A92" s="73"/>
      <c r="B92" s="74"/>
      <c r="C92" s="74"/>
      <c r="D92" s="74"/>
      <c r="E92" s="71" t="s">
        <v>139</v>
      </c>
      <c r="F92" s="75"/>
    </row>
    <row r="93" spans="1:6" ht="15">
      <c r="A93" s="76"/>
      <c r="B93" s="76" t="s">
        <v>140</v>
      </c>
      <c r="C93" s="76"/>
      <c r="D93" s="77"/>
      <c r="E93" s="78"/>
      <c r="F93" s="79"/>
    </row>
    <row r="94" spans="1:6" ht="15">
      <c r="A94" s="80">
        <v>1</v>
      </c>
      <c r="B94" s="81" t="s">
        <v>116</v>
      </c>
      <c r="C94" s="81" t="s">
        <v>117</v>
      </c>
      <c r="D94" s="81">
        <v>484</v>
      </c>
      <c r="E94" s="82">
        <v>2381.4598271</v>
      </c>
      <c r="F94" s="83">
        <v>0.12479634</v>
      </c>
    </row>
    <row r="95" spans="1:6" ht="15">
      <c r="A95" s="80">
        <v>2</v>
      </c>
      <c r="B95" s="81" t="s">
        <v>64</v>
      </c>
      <c r="C95" s="81" t="s">
        <v>65</v>
      </c>
      <c r="D95" s="81">
        <v>140</v>
      </c>
      <c r="E95" s="82">
        <v>695.7269979</v>
      </c>
      <c r="F95" s="83">
        <v>0.03645839</v>
      </c>
    </row>
    <row r="96" spans="1:6" ht="15">
      <c r="A96" s="80">
        <v>3</v>
      </c>
      <c r="B96" s="81" t="s">
        <v>26</v>
      </c>
      <c r="C96" s="81" t="s">
        <v>32</v>
      </c>
      <c r="D96" s="81">
        <v>78</v>
      </c>
      <c r="E96" s="82">
        <v>387.8740397</v>
      </c>
      <c r="F96" s="83">
        <v>0.02032588</v>
      </c>
    </row>
    <row r="97" spans="1:6" ht="15">
      <c r="A97" s="80">
        <v>4</v>
      </c>
      <c r="B97" s="81" t="s">
        <v>33</v>
      </c>
      <c r="C97" s="81" t="s">
        <v>66</v>
      </c>
      <c r="D97" s="81">
        <v>69</v>
      </c>
      <c r="E97" s="82">
        <v>340.9480881</v>
      </c>
      <c r="F97" s="83">
        <v>0.0178668</v>
      </c>
    </row>
    <row r="98" spans="1:6" ht="15">
      <c r="A98" s="80">
        <v>5</v>
      </c>
      <c r="B98" s="81" t="s">
        <v>118</v>
      </c>
      <c r="C98" s="81" t="s">
        <v>67</v>
      </c>
      <c r="D98" s="81">
        <v>69</v>
      </c>
      <c r="E98" s="82">
        <v>339.8661959</v>
      </c>
      <c r="F98" s="83">
        <v>0.01781011</v>
      </c>
    </row>
    <row r="99" spans="1:6" ht="15">
      <c r="A99" s="80">
        <v>6</v>
      </c>
      <c r="B99" s="81" t="s">
        <v>68</v>
      </c>
      <c r="C99" s="81" t="s">
        <v>69</v>
      </c>
      <c r="D99" s="81">
        <v>69</v>
      </c>
      <c r="E99" s="82">
        <v>339.637797</v>
      </c>
      <c r="F99" s="83">
        <v>0.01779814</v>
      </c>
    </row>
    <row r="100" spans="1:6" ht="15">
      <c r="A100" s="80">
        <v>7</v>
      </c>
      <c r="B100" s="81" t="s">
        <v>33</v>
      </c>
      <c r="C100" s="81" t="s">
        <v>34</v>
      </c>
      <c r="D100" s="81">
        <v>19</v>
      </c>
      <c r="E100" s="82">
        <v>94.2739388</v>
      </c>
      <c r="F100" s="83">
        <v>0.00494026</v>
      </c>
    </row>
    <row r="101" spans="1:6" ht="15">
      <c r="A101" s="76"/>
      <c r="B101" s="76" t="s">
        <v>142</v>
      </c>
      <c r="C101" s="76"/>
      <c r="D101" s="77"/>
      <c r="E101" s="78"/>
      <c r="F101" s="79"/>
    </row>
    <row r="102" spans="1:6" ht="15">
      <c r="A102" s="80">
        <v>8</v>
      </c>
      <c r="B102" s="81" t="s">
        <v>41</v>
      </c>
      <c r="C102" s="81" t="s">
        <v>43</v>
      </c>
      <c r="D102" s="81">
        <v>340000</v>
      </c>
      <c r="E102" s="82">
        <v>3400</v>
      </c>
      <c r="F102" s="83">
        <v>0.1781712</v>
      </c>
    </row>
    <row r="103" spans="1:6" ht="15">
      <c r="A103" s="80">
        <v>9</v>
      </c>
      <c r="B103" s="81" t="s">
        <v>10</v>
      </c>
      <c r="C103" s="81" t="s">
        <v>44</v>
      </c>
      <c r="D103" s="81">
        <v>125</v>
      </c>
      <c r="E103" s="82">
        <v>1582.5730356</v>
      </c>
      <c r="F103" s="83">
        <v>0.08293204</v>
      </c>
    </row>
    <row r="104" spans="1:6" ht="15">
      <c r="A104" s="76"/>
      <c r="B104" s="76" t="s">
        <v>143</v>
      </c>
      <c r="C104" s="76"/>
      <c r="D104" s="77"/>
      <c r="E104" s="78"/>
      <c r="F104" s="79"/>
    </row>
    <row r="105" spans="1:6" ht="15">
      <c r="A105" s="80">
        <v>10</v>
      </c>
      <c r="B105" s="81" t="s">
        <v>54</v>
      </c>
      <c r="C105" s="81" t="s">
        <v>81</v>
      </c>
      <c r="D105" s="81">
        <v>410</v>
      </c>
      <c r="E105" s="82">
        <v>4094.65798</v>
      </c>
      <c r="F105" s="83">
        <v>0.21457356</v>
      </c>
    </row>
    <row r="106" spans="1:6" ht="15">
      <c r="A106" s="80">
        <v>11</v>
      </c>
      <c r="B106" s="81" t="s">
        <v>46</v>
      </c>
      <c r="C106" s="81" t="s">
        <v>82</v>
      </c>
      <c r="D106" s="81">
        <v>160</v>
      </c>
      <c r="E106" s="82">
        <v>1600</v>
      </c>
      <c r="F106" s="83">
        <v>0.08384527</v>
      </c>
    </row>
    <row r="107" spans="1:6" ht="15">
      <c r="A107" s="80">
        <v>12</v>
      </c>
      <c r="B107" s="81" t="s">
        <v>46</v>
      </c>
      <c r="C107" s="81" t="s">
        <v>71</v>
      </c>
      <c r="D107" s="81">
        <v>100</v>
      </c>
      <c r="E107" s="82">
        <v>1000</v>
      </c>
      <c r="F107" s="83">
        <v>0.05240329</v>
      </c>
    </row>
    <row r="108" spans="1:6" ht="15">
      <c r="A108" s="80">
        <v>13</v>
      </c>
      <c r="B108" s="81" t="s">
        <v>51</v>
      </c>
      <c r="C108" s="81" t="s">
        <v>58</v>
      </c>
      <c r="D108" s="81">
        <v>43</v>
      </c>
      <c r="E108" s="82">
        <v>430</v>
      </c>
      <c r="F108" s="83">
        <v>0.02253342</v>
      </c>
    </row>
    <row r="109" spans="1:6" ht="15">
      <c r="A109" s="80">
        <v>14</v>
      </c>
      <c r="B109" s="81" t="s">
        <v>51</v>
      </c>
      <c r="C109" s="81" t="s">
        <v>57</v>
      </c>
      <c r="D109" s="81">
        <v>24</v>
      </c>
      <c r="E109" s="82">
        <v>240</v>
      </c>
      <c r="F109" s="83">
        <v>0.01257679</v>
      </c>
    </row>
    <row r="110" spans="1:6" ht="15">
      <c r="A110" s="80">
        <v>15</v>
      </c>
      <c r="B110" s="81" t="s">
        <v>74</v>
      </c>
      <c r="C110" s="81" t="s">
        <v>76</v>
      </c>
      <c r="D110" s="81">
        <v>100</v>
      </c>
      <c r="E110" s="82">
        <v>52.5117123</v>
      </c>
      <c r="F110" s="83">
        <v>0.00275179</v>
      </c>
    </row>
    <row r="111" spans="1:6" ht="15">
      <c r="A111" s="84"/>
      <c r="B111" s="85" t="s">
        <v>35</v>
      </c>
      <c r="C111" s="85"/>
      <c r="D111" s="85"/>
      <c r="E111" s="86">
        <v>16979.53</v>
      </c>
      <c r="F111" s="87">
        <v>0.8898</v>
      </c>
    </row>
    <row r="112" spans="1:6" ht="15">
      <c r="A112" s="76"/>
      <c r="B112" s="76" t="s">
        <v>145</v>
      </c>
      <c r="C112" s="88"/>
      <c r="D112" s="77"/>
      <c r="E112" s="78">
        <v>2103.240740399997</v>
      </c>
      <c r="F112" s="79">
        <v>0.1102</v>
      </c>
    </row>
    <row r="113" spans="1:6" ht="15">
      <c r="A113" s="84"/>
      <c r="B113" s="85" t="s">
        <v>35</v>
      </c>
      <c r="C113" s="85"/>
      <c r="D113" s="85"/>
      <c r="E113" s="86">
        <v>19082.7703528</v>
      </c>
      <c r="F113" s="89">
        <v>1</v>
      </c>
    </row>
    <row r="114" spans="1:6" ht="15">
      <c r="A114" s="76"/>
      <c r="B114" s="90"/>
      <c r="C114" s="76"/>
      <c r="D114" s="77"/>
      <c r="E114" s="76"/>
      <c r="F114" s="91"/>
    </row>
  </sheetData>
  <sheetProtection/>
  <mergeCells count="26">
    <mergeCell ref="A90:F90"/>
    <mergeCell ref="A91:A92"/>
    <mergeCell ref="B91:B92"/>
    <mergeCell ref="C91:C92"/>
    <mergeCell ref="D91:D92"/>
    <mergeCell ref="F91:F92"/>
    <mergeCell ref="A62:F62"/>
    <mergeCell ref="A63:A64"/>
    <mergeCell ref="B63:B64"/>
    <mergeCell ref="C63:C64"/>
    <mergeCell ref="D63:D64"/>
    <mergeCell ref="F63:F64"/>
    <mergeCell ref="A32:F32"/>
    <mergeCell ref="A33:A34"/>
    <mergeCell ref="B33:B34"/>
    <mergeCell ref="C33:C34"/>
    <mergeCell ref="D33:D34"/>
    <mergeCell ref="F33:F34"/>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5:F93"/>
  <sheetViews>
    <sheetView zoomScalePageLayoutView="0" workbookViewId="0" topLeftCell="A1">
      <selection activeCell="E15" sqref="E15"/>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62" t="s">
        <v>134</v>
      </c>
      <c r="B5" s="62"/>
      <c r="C5" s="62"/>
      <c r="D5" s="62"/>
      <c r="E5" s="62"/>
      <c r="F5" s="62"/>
    </row>
    <row r="6" spans="1:6" ht="15.75" customHeight="1">
      <c r="A6" s="63"/>
      <c r="B6" s="63"/>
      <c r="C6" s="63"/>
      <c r="D6" s="63"/>
      <c r="E6" s="63"/>
      <c r="F6" s="63"/>
    </row>
    <row r="7" spans="1:6" ht="15.75" customHeight="1">
      <c r="A7" s="64" t="s">
        <v>146</v>
      </c>
      <c r="B7" s="64"/>
      <c r="C7" s="64"/>
      <c r="D7" s="64"/>
      <c r="E7" s="64"/>
      <c r="F7" s="64"/>
    </row>
    <row r="8" spans="1:6" ht="15.75" customHeight="1">
      <c r="A8" s="65"/>
      <c r="B8" s="65"/>
      <c r="C8" s="65"/>
      <c r="D8" s="65"/>
      <c r="E8" s="65"/>
      <c r="F8" s="65"/>
    </row>
    <row r="9" spans="1:6" ht="15">
      <c r="A9" s="66" t="s">
        <v>123</v>
      </c>
      <c r="B9" s="67"/>
      <c r="C9" s="67"/>
      <c r="D9" s="67"/>
      <c r="E9" s="67"/>
      <c r="F9" s="68"/>
    </row>
    <row r="10" spans="1:6" ht="15">
      <c r="A10" s="69" t="s">
        <v>1</v>
      </c>
      <c r="B10" s="70" t="s">
        <v>136</v>
      </c>
      <c r="C10" s="70" t="s">
        <v>4</v>
      </c>
      <c r="D10" s="70" t="s">
        <v>5</v>
      </c>
      <c r="E10" s="71" t="s">
        <v>137</v>
      </c>
      <c r="F10" s="72" t="s">
        <v>138</v>
      </c>
    </row>
    <row r="11" spans="1:6" ht="15">
      <c r="A11" s="73"/>
      <c r="B11" s="74"/>
      <c r="C11" s="74"/>
      <c r="D11" s="74"/>
      <c r="E11" s="71" t="s">
        <v>139</v>
      </c>
      <c r="F11" s="75"/>
    </row>
    <row r="12" spans="1:6" ht="15">
      <c r="A12" s="76"/>
      <c r="B12" s="76" t="s">
        <v>140</v>
      </c>
      <c r="C12" s="76"/>
      <c r="D12" s="77"/>
      <c r="E12" s="78"/>
      <c r="F12" s="79"/>
    </row>
    <row r="13" spans="1:6" ht="15">
      <c r="A13" s="80">
        <v>1</v>
      </c>
      <c r="B13" s="81" t="s">
        <v>116</v>
      </c>
      <c r="C13" s="81" t="s">
        <v>117</v>
      </c>
      <c r="D13" s="81">
        <v>272</v>
      </c>
      <c r="E13" s="82">
        <v>1338.3410599</v>
      </c>
      <c r="F13" s="83">
        <v>0.1076650289795793</v>
      </c>
    </row>
    <row r="14" spans="1:6" ht="15">
      <c r="A14" s="80">
        <v>2</v>
      </c>
      <c r="B14" s="81" t="s">
        <v>26</v>
      </c>
      <c r="C14" s="81" t="s">
        <v>32</v>
      </c>
      <c r="D14" s="81">
        <v>79</v>
      </c>
      <c r="E14" s="82">
        <v>392.8467838</v>
      </c>
      <c r="F14" s="83">
        <v>0.031603200133097496</v>
      </c>
    </row>
    <row r="15" spans="1:6" ht="15">
      <c r="A15" s="80">
        <v>3</v>
      </c>
      <c r="B15" s="81" t="s">
        <v>64</v>
      </c>
      <c r="C15" s="81" t="s">
        <v>65</v>
      </c>
      <c r="D15" s="81">
        <v>76</v>
      </c>
      <c r="E15" s="82">
        <v>377.6803703</v>
      </c>
      <c r="F15" s="83">
        <v>0.030383113267410364</v>
      </c>
    </row>
    <row r="16" spans="1:6" ht="15">
      <c r="A16" s="80">
        <v>4</v>
      </c>
      <c r="B16" s="81" t="s">
        <v>33</v>
      </c>
      <c r="C16" s="81" t="s">
        <v>66</v>
      </c>
      <c r="D16" s="81">
        <v>39</v>
      </c>
      <c r="E16" s="82">
        <v>192.7097889</v>
      </c>
      <c r="F16" s="83">
        <v>0.01550285321748807</v>
      </c>
    </row>
    <row r="17" spans="1:6" ht="15">
      <c r="A17" s="80">
        <v>5</v>
      </c>
      <c r="B17" s="81" t="s">
        <v>118</v>
      </c>
      <c r="C17" s="81" t="s">
        <v>67</v>
      </c>
      <c r="D17" s="81">
        <v>39</v>
      </c>
      <c r="E17" s="82">
        <v>192.0982847</v>
      </c>
      <c r="F17" s="83">
        <v>0.015453659764946868</v>
      </c>
    </row>
    <row r="18" spans="1:6" ht="15">
      <c r="A18" s="80">
        <v>6</v>
      </c>
      <c r="B18" s="81" t="s">
        <v>68</v>
      </c>
      <c r="C18" s="81" t="s">
        <v>69</v>
      </c>
      <c r="D18" s="81">
        <v>39</v>
      </c>
      <c r="E18" s="82">
        <v>191.9691896</v>
      </c>
      <c r="F18" s="83">
        <v>0.015443274499113611</v>
      </c>
    </row>
    <row r="19" spans="1:6" ht="15">
      <c r="A19" s="80">
        <v>7</v>
      </c>
      <c r="B19" s="81" t="s">
        <v>33</v>
      </c>
      <c r="C19" s="81" t="s">
        <v>34</v>
      </c>
      <c r="D19" s="81">
        <v>11</v>
      </c>
      <c r="E19" s="82">
        <v>54.5796488</v>
      </c>
      <c r="F19" s="83">
        <v>0.004390748850062432</v>
      </c>
    </row>
    <row r="20" spans="1:6" ht="15">
      <c r="A20" s="76"/>
      <c r="B20" s="76" t="s">
        <v>142</v>
      </c>
      <c r="C20" s="76"/>
      <c r="D20" s="77"/>
      <c r="E20" s="78"/>
      <c r="F20" s="79"/>
    </row>
    <row r="21" spans="1:6" ht="15">
      <c r="A21" s="80">
        <v>8</v>
      </c>
      <c r="B21" s="81" t="s">
        <v>10</v>
      </c>
      <c r="C21" s="81" t="s">
        <v>44</v>
      </c>
      <c r="D21" s="81">
        <v>338</v>
      </c>
      <c r="E21" s="82">
        <v>4279.2774883</v>
      </c>
      <c r="F21" s="83">
        <v>0.3442534557102404</v>
      </c>
    </row>
    <row r="22" spans="1:6" ht="15">
      <c r="A22" s="80">
        <v>9</v>
      </c>
      <c r="B22" s="81" t="s">
        <v>13</v>
      </c>
      <c r="C22" s="81" t="s">
        <v>70</v>
      </c>
      <c r="D22" s="81">
        <v>250</v>
      </c>
      <c r="E22" s="82">
        <v>2557.9163694</v>
      </c>
      <c r="F22" s="83">
        <v>0.20577575349841606</v>
      </c>
    </row>
    <row r="23" spans="1:6" ht="15">
      <c r="A23" s="76"/>
      <c r="B23" s="76" t="s">
        <v>143</v>
      </c>
      <c r="C23" s="76"/>
      <c r="D23" s="77"/>
      <c r="E23" s="78"/>
      <c r="F23" s="79"/>
    </row>
    <row r="24" spans="1:6" ht="15">
      <c r="A24" s="80">
        <v>10</v>
      </c>
      <c r="B24" s="81" t="s">
        <v>46</v>
      </c>
      <c r="C24" s="81" t="s">
        <v>71</v>
      </c>
      <c r="D24" s="81">
        <v>90</v>
      </c>
      <c r="E24" s="82">
        <v>900</v>
      </c>
      <c r="F24" s="83">
        <v>0.0724019676186738</v>
      </c>
    </row>
    <row r="25" spans="1:6" ht="15">
      <c r="A25" s="80">
        <v>11</v>
      </c>
      <c r="B25" s="81" t="s">
        <v>72</v>
      </c>
      <c r="C25" s="81" t="s">
        <v>73</v>
      </c>
      <c r="D25" s="81">
        <v>18</v>
      </c>
      <c r="E25" s="82">
        <v>180</v>
      </c>
      <c r="F25" s="83">
        <v>0.01448039352373476</v>
      </c>
    </row>
    <row r="26" spans="1:6" ht="15">
      <c r="A26" s="80">
        <v>12</v>
      </c>
      <c r="B26" s="81" t="s">
        <v>49</v>
      </c>
      <c r="C26" s="81" t="s">
        <v>50</v>
      </c>
      <c r="D26" s="81">
        <v>16000</v>
      </c>
      <c r="E26" s="82">
        <v>160</v>
      </c>
      <c r="F26" s="83">
        <v>0.012871460909986454</v>
      </c>
    </row>
    <row r="27" spans="1:6" ht="15">
      <c r="A27" s="80">
        <v>13</v>
      </c>
      <c r="B27" s="81" t="s">
        <v>51</v>
      </c>
      <c r="C27" s="81" t="s">
        <v>58</v>
      </c>
      <c r="D27" s="81">
        <v>11</v>
      </c>
      <c r="E27" s="82">
        <v>110</v>
      </c>
      <c r="F27" s="83">
        <v>0.008849129375615687</v>
      </c>
    </row>
    <row r="28" spans="1:6" ht="15">
      <c r="A28" s="80">
        <v>14</v>
      </c>
      <c r="B28" s="81" t="s">
        <v>74</v>
      </c>
      <c r="C28" s="81" t="s">
        <v>76</v>
      </c>
      <c r="D28" s="81">
        <v>200</v>
      </c>
      <c r="E28" s="82">
        <v>105.0234247</v>
      </c>
      <c r="F28" s="83">
        <v>0.008448780660368473</v>
      </c>
    </row>
    <row r="29" spans="1:6" ht="15">
      <c r="A29" s="80">
        <v>15</v>
      </c>
      <c r="B29" s="81" t="s">
        <v>51</v>
      </c>
      <c r="C29" s="81" t="s">
        <v>57</v>
      </c>
      <c r="D29" s="81">
        <v>8</v>
      </c>
      <c r="E29" s="82">
        <v>80</v>
      </c>
      <c r="F29" s="83">
        <v>0.006435730454993227</v>
      </c>
    </row>
    <row r="30" spans="1:6" ht="15">
      <c r="A30" s="80">
        <v>16</v>
      </c>
      <c r="B30" s="81" t="s">
        <v>51</v>
      </c>
      <c r="C30" s="81" t="s">
        <v>77</v>
      </c>
      <c r="D30" s="81">
        <v>8</v>
      </c>
      <c r="E30" s="82">
        <v>80</v>
      </c>
      <c r="F30" s="83">
        <v>0.006435730454993227</v>
      </c>
    </row>
    <row r="31" spans="1:6" ht="15">
      <c r="A31" s="80">
        <v>17</v>
      </c>
      <c r="B31" s="81" t="s">
        <v>72</v>
      </c>
      <c r="C31" s="81" t="s">
        <v>78</v>
      </c>
      <c r="D31" s="81">
        <v>7.5</v>
      </c>
      <c r="E31" s="82">
        <v>75</v>
      </c>
      <c r="F31" s="83">
        <v>0.0060334973015561495</v>
      </c>
    </row>
    <row r="32" spans="1:6" ht="15">
      <c r="A32" s="80">
        <v>18</v>
      </c>
      <c r="B32" s="81" t="s">
        <v>144</v>
      </c>
      <c r="C32" s="81" t="s">
        <v>17</v>
      </c>
      <c r="D32" s="81">
        <v>7</v>
      </c>
      <c r="E32" s="82">
        <v>11.9771665</v>
      </c>
      <c r="F32" s="83">
        <v>0.0009635226901071828</v>
      </c>
    </row>
    <row r="33" spans="1:6" ht="15">
      <c r="A33" s="84"/>
      <c r="B33" s="85" t="s">
        <v>35</v>
      </c>
      <c r="C33" s="85"/>
      <c r="D33" s="85"/>
      <c r="E33" s="86">
        <v>11279.42</v>
      </c>
      <c r="F33" s="87">
        <v>0.9074</v>
      </c>
    </row>
    <row r="34" spans="1:6" ht="15">
      <c r="A34" s="76"/>
      <c r="B34" s="76" t="s">
        <v>145</v>
      </c>
      <c r="C34" s="88"/>
      <c r="D34" s="77"/>
      <c r="E34" s="78">
        <v>1151.181824499997</v>
      </c>
      <c r="F34" s="79">
        <v>0.0926</v>
      </c>
    </row>
    <row r="35" spans="1:6" ht="15">
      <c r="A35" s="84"/>
      <c r="B35" s="85" t="s">
        <v>35</v>
      </c>
      <c r="C35" s="85"/>
      <c r="D35" s="85"/>
      <c r="E35" s="86">
        <v>12430.6013994</v>
      </c>
      <c r="F35" s="89">
        <v>1</v>
      </c>
    </row>
    <row r="36" spans="1:6" ht="15">
      <c r="A36" s="76"/>
      <c r="B36" s="90" t="s">
        <v>147</v>
      </c>
      <c r="C36" s="76"/>
      <c r="D36" s="77"/>
      <c r="E36" s="76"/>
      <c r="F36" s="91">
        <v>506250000</v>
      </c>
    </row>
    <row r="37" spans="1:6" ht="15">
      <c r="A37" s="92"/>
      <c r="B37" s="92"/>
      <c r="C37" s="92"/>
      <c r="D37" s="92"/>
      <c r="E37" s="92"/>
      <c r="F37" s="92"/>
    </row>
    <row r="38" spans="1:6" ht="15">
      <c r="A38" s="66" t="s">
        <v>124</v>
      </c>
      <c r="B38" s="67"/>
      <c r="C38" s="67"/>
      <c r="D38" s="67"/>
      <c r="E38" s="67"/>
      <c r="F38" s="68"/>
    </row>
    <row r="39" spans="1:6" ht="15">
      <c r="A39" s="69" t="s">
        <v>1</v>
      </c>
      <c r="B39" s="70" t="s">
        <v>136</v>
      </c>
      <c r="C39" s="70" t="s">
        <v>4</v>
      </c>
      <c r="D39" s="70" t="s">
        <v>5</v>
      </c>
      <c r="E39" s="71" t="s">
        <v>137</v>
      </c>
      <c r="F39" s="72" t="s">
        <v>138</v>
      </c>
    </row>
    <row r="40" spans="1:6" ht="15">
      <c r="A40" s="73"/>
      <c r="B40" s="74"/>
      <c r="C40" s="74"/>
      <c r="D40" s="74"/>
      <c r="E40" s="71" t="s">
        <v>139</v>
      </c>
      <c r="F40" s="75"/>
    </row>
    <row r="41" spans="1:6" ht="15">
      <c r="A41" s="76"/>
      <c r="B41" s="76" t="s">
        <v>140</v>
      </c>
      <c r="C41" s="76"/>
      <c r="D41" s="77"/>
      <c r="E41" s="78"/>
      <c r="F41" s="79"/>
    </row>
    <row r="42" spans="1:6" ht="15">
      <c r="A42" s="80">
        <v>1</v>
      </c>
      <c r="B42" s="81" t="s">
        <v>116</v>
      </c>
      <c r="C42" s="81" t="s">
        <v>117</v>
      </c>
      <c r="D42" s="81">
        <v>298</v>
      </c>
      <c r="E42" s="82">
        <v>1466.27072</v>
      </c>
      <c r="F42" s="83">
        <v>0.06171056138120639</v>
      </c>
    </row>
    <row r="43" spans="1:6" ht="15">
      <c r="A43" s="80">
        <v>2</v>
      </c>
      <c r="B43" s="81" t="s">
        <v>26</v>
      </c>
      <c r="C43" s="81" t="s">
        <v>32</v>
      </c>
      <c r="D43" s="81">
        <v>160</v>
      </c>
      <c r="E43" s="82">
        <v>795.6390558</v>
      </c>
      <c r="F43" s="83">
        <v>0.03348585777545295</v>
      </c>
    </row>
    <row r="44" spans="1:6" ht="15">
      <c r="A44" s="80">
        <v>3</v>
      </c>
      <c r="B44" s="81" t="s">
        <v>64</v>
      </c>
      <c r="C44" s="81" t="s">
        <v>65</v>
      </c>
      <c r="D44" s="81">
        <v>67</v>
      </c>
      <c r="E44" s="82">
        <v>332.9550633</v>
      </c>
      <c r="F44" s="83">
        <v>0.014012994729212153</v>
      </c>
    </row>
    <row r="45" spans="1:6" ht="15">
      <c r="A45" s="80">
        <v>4</v>
      </c>
      <c r="B45" s="81" t="s">
        <v>68</v>
      </c>
      <c r="C45" s="81" t="s">
        <v>69</v>
      </c>
      <c r="D45" s="81">
        <v>42</v>
      </c>
      <c r="E45" s="82">
        <v>206.7360504</v>
      </c>
      <c r="F45" s="83">
        <v>0.008700847363246385</v>
      </c>
    </row>
    <row r="46" spans="1:6" ht="15">
      <c r="A46" s="80">
        <v>5</v>
      </c>
      <c r="B46" s="81" t="s">
        <v>33</v>
      </c>
      <c r="C46" s="81" t="s">
        <v>66</v>
      </c>
      <c r="D46" s="81">
        <v>37</v>
      </c>
      <c r="E46" s="82">
        <v>182.8272356</v>
      </c>
      <c r="F46" s="83">
        <v>0.007694603179861685</v>
      </c>
    </row>
    <row r="47" spans="1:6" ht="15">
      <c r="A47" s="80">
        <v>6</v>
      </c>
      <c r="B47" s="81" t="s">
        <v>118</v>
      </c>
      <c r="C47" s="81" t="s">
        <v>67</v>
      </c>
      <c r="D47" s="81">
        <v>37</v>
      </c>
      <c r="E47" s="82">
        <v>182.2470906</v>
      </c>
      <c r="F47" s="83">
        <v>0.0076701867653863965</v>
      </c>
    </row>
    <row r="48" spans="1:6" ht="15">
      <c r="A48" s="80">
        <v>7</v>
      </c>
      <c r="B48" s="81" t="s">
        <v>33</v>
      </c>
      <c r="C48" s="81" t="s">
        <v>34</v>
      </c>
      <c r="D48" s="81">
        <v>11</v>
      </c>
      <c r="E48" s="82">
        <v>54.5796488</v>
      </c>
      <c r="F48" s="83">
        <v>0.002297079742161862</v>
      </c>
    </row>
    <row r="49" spans="1:6" ht="15">
      <c r="A49" s="76"/>
      <c r="B49" s="76" t="s">
        <v>142</v>
      </c>
      <c r="C49" s="76"/>
      <c r="D49" s="77"/>
      <c r="E49" s="78"/>
      <c r="F49" s="79"/>
    </row>
    <row r="50" spans="1:6" ht="15">
      <c r="A50" s="80">
        <v>8</v>
      </c>
      <c r="B50" s="81" t="s">
        <v>10</v>
      </c>
      <c r="C50" s="81" t="s">
        <v>44</v>
      </c>
      <c r="D50" s="81">
        <v>206</v>
      </c>
      <c r="E50" s="82">
        <v>2608.0803627</v>
      </c>
      <c r="F50" s="83">
        <v>0.1097656122530479</v>
      </c>
    </row>
    <row r="51" spans="1:6" ht="15">
      <c r="A51" s="80">
        <v>9</v>
      </c>
      <c r="B51" s="81" t="s">
        <v>13</v>
      </c>
      <c r="C51" s="81" t="s">
        <v>79</v>
      </c>
      <c r="D51" s="81">
        <v>250</v>
      </c>
      <c r="E51" s="82">
        <v>2557.9163694</v>
      </c>
      <c r="F51" s="83">
        <v>0.1076543730763793</v>
      </c>
    </row>
    <row r="52" spans="1:6" ht="15">
      <c r="A52" s="76"/>
      <c r="B52" s="76" t="s">
        <v>143</v>
      </c>
      <c r="C52" s="76"/>
      <c r="D52" s="77"/>
      <c r="E52" s="78"/>
      <c r="F52" s="79"/>
    </row>
    <row r="53" spans="1:6" ht="15">
      <c r="A53" s="80">
        <v>10</v>
      </c>
      <c r="B53" s="81" t="s">
        <v>49</v>
      </c>
      <c r="C53" s="81" t="s">
        <v>50</v>
      </c>
      <c r="D53" s="81">
        <v>512000</v>
      </c>
      <c r="E53" s="82">
        <v>5120</v>
      </c>
      <c r="F53" s="83">
        <v>0.21548413261077512</v>
      </c>
    </row>
    <row r="54" spans="1:6" ht="15">
      <c r="A54" s="80">
        <v>11</v>
      </c>
      <c r="B54" s="81" t="s">
        <v>54</v>
      </c>
      <c r="C54" s="81" t="s">
        <v>80</v>
      </c>
      <c r="D54" s="81">
        <v>260</v>
      </c>
      <c r="E54" s="82">
        <v>2600</v>
      </c>
      <c r="F54" s="83">
        <v>0.10942553609140925</v>
      </c>
    </row>
    <row r="55" spans="1:6" ht="15">
      <c r="A55" s="80">
        <v>12</v>
      </c>
      <c r="B55" s="81" t="s">
        <v>59</v>
      </c>
      <c r="C55" s="81" t="s">
        <v>61</v>
      </c>
      <c r="D55" s="81">
        <v>241950</v>
      </c>
      <c r="E55" s="82">
        <v>2419.5</v>
      </c>
      <c r="F55" s="83">
        <v>0.10182887868198641</v>
      </c>
    </row>
    <row r="56" spans="1:6" ht="15">
      <c r="A56" s="80">
        <v>13</v>
      </c>
      <c r="B56" s="81" t="s">
        <v>51</v>
      </c>
      <c r="C56" s="81" t="s">
        <v>53</v>
      </c>
      <c r="D56" s="81">
        <v>120</v>
      </c>
      <c r="E56" s="82">
        <v>1200</v>
      </c>
      <c r="F56" s="83">
        <v>0.05050409358065042</v>
      </c>
    </row>
    <row r="57" spans="1:6" ht="15">
      <c r="A57" s="80">
        <v>14</v>
      </c>
      <c r="B57" s="81" t="s">
        <v>54</v>
      </c>
      <c r="C57" s="81" t="s">
        <v>81</v>
      </c>
      <c r="D57" s="81">
        <v>84</v>
      </c>
      <c r="E57" s="82">
        <v>838.90554</v>
      </c>
      <c r="F57" s="83">
        <v>0.03530680324790506</v>
      </c>
    </row>
    <row r="58" spans="1:6" ht="15">
      <c r="A58" s="80">
        <v>15</v>
      </c>
      <c r="B58" s="81" t="s">
        <v>74</v>
      </c>
      <c r="C58" s="81" t="s">
        <v>76</v>
      </c>
      <c r="D58" s="81">
        <v>1300</v>
      </c>
      <c r="E58" s="82">
        <v>682.6522603</v>
      </c>
      <c r="F58" s="83">
        <v>0.02873061136436144</v>
      </c>
    </row>
    <row r="59" spans="1:6" ht="15">
      <c r="A59" s="80">
        <v>16</v>
      </c>
      <c r="B59" s="81" t="s">
        <v>51</v>
      </c>
      <c r="C59" s="81" t="s">
        <v>58</v>
      </c>
      <c r="D59" s="81">
        <v>56</v>
      </c>
      <c r="E59" s="82">
        <v>560</v>
      </c>
      <c r="F59" s="83">
        <v>0.02356857700430353</v>
      </c>
    </row>
    <row r="60" spans="1:6" ht="15">
      <c r="A60" s="80">
        <v>17</v>
      </c>
      <c r="B60" s="81" t="s">
        <v>46</v>
      </c>
      <c r="C60" s="81" t="s">
        <v>82</v>
      </c>
      <c r="D60" s="81">
        <v>20</v>
      </c>
      <c r="E60" s="82">
        <v>200</v>
      </c>
      <c r="F60" s="83">
        <v>0.008417348930108403</v>
      </c>
    </row>
    <row r="61" spans="1:6" ht="15">
      <c r="A61" s="80">
        <v>18</v>
      </c>
      <c r="B61" s="81" t="s">
        <v>72</v>
      </c>
      <c r="C61" s="81" t="s">
        <v>73</v>
      </c>
      <c r="D61" s="81">
        <v>18</v>
      </c>
      <c r="E61" s="82">
        <v>180</v>
      </c>
      <c r="F61" s="83">
        <v>0.007575614037097563</v>
      </c>
    </row>
    <row r="62" spans="1:6" ht="15">
      <c r="A62" s="80">
        <v>19</v>
      </c>
      <c r="B62" s="81" t="s">
        <v>51</v>
      </c>
      <c r="C62" s="81" t="s">
        <v>57</v>
      </c>
      <c r="D62" s="81">
        <v>16</v>
      </c>
      <c r="E62" s="82">
        <v>160</v>
      </c>
      <c r="F62" s="83">
        <v>0.0067338791440867225</v>
      </c>
    </row>
    <row r="63" spans="1:6" ht="15">
      <c r="A63" s="80">
        <v>20</v>
      </c>
      <c r="B63" s="81" t="s">
        <v>144</v>
      </c>
      <c r="C63" s="81" t="s">
        <v>17</v>
      </c>
      <c r="D63" s="81">
        <v>20</v>
      </c>
      <c r="E63" s="82">
        <v>34.2204633</v>
      </c>
      <c r="F63" s="83">
        <v>0.0014402279007303443</v>
      </c>
    </row>
    <row r="64" spans="1:6" ht="15">
      <c r="A64" s="84"/>
      <c r="B64" s="85" t="s">
        <v>35</v>
      </c>
      <c r="C64" s="85"/>
      <c r="D64" s="85"/>
      <c r="E64" s="86">
        <v>22382.53</v>
      </c>
      <c r="F64" s="87">
        <v>0.942</v>
      </c>
    </row>
    <row r="65" spans="1:6" ht="15">
      <c r="A65" s="76"/>
      <c r="B65" s="76" t="s">
        <v>145</v>
      </c>
      <c r="C65" s="88"/>
      <c r="D65" s="77"/>
      <c r="E65" s="78">
        <v>1377.9203315000013</v>
      </c>
      <c r="F65" s="79">
        <v>0.058</v>
      </c>
    </row>
    <row r="66" spans="1:6" ht="15">
      <c r="A66" s="84"/>
      <c r="B66" s="85" t="s">
        <v>35</v>
      </c>
      <c r="C66" s="85"/>
      <c r="D66" s="85"/>
      <c r="E66" s="86">
        <v>23760.4501917</v>
      </c>
      <c r="F66" s="89">
        <v>1</v>
      </c>
    </row>
    <row r="67" spans="1:6" ht="15">
      <c r="A67" s="76"/>
      <c r="B67" s="90" t="s">
        <v>148</v>
      </c>
      <c r="C67" s="76"/>
      <c r="D67" s="77"/>
      <c r="E67" s="76"/>
      <c r="F67" s="91">
        <v>675000000</v>
      </c>
    </row>
    <row r="68" spans="1:6" ht="15">
      <c r="A68" s="92"/>
      <c r="B68" s="92"/>
      <c r="C68" s="92"/>
      <c r="D68" s="92"/>
      <c r="E68" s="92"/>
      <c r="F68" s="92"/>
    </row>
    <row r="69" spans="1:6" ht="15">
      <c r="A69" s="66" t="s">
        <v>125</v>
      </c>
      <c r="B69" s="67"/>
      <c r="C69" s="67"/>
      <c r="D69" s="67"/>
      <c r="E69" s="67"/>
      <c r="F69" s="68"/>
    </row>
    <row r="70" spans="1:6" ht="15">
      <c r="A70" s="69" t="s">
        <v>1</v>
      </c>
      <c r="B70" s="70" t="s">
        <v>136</v>
      </c>
      <c r="C70" s="70" t="s">
        <v>4</v>
      </c>
      <c r="D70" s="70" t="s">
        <v>5</v>
      </c>
      <c r="E70" s="71" t="s">
        <v>137</v>
      </c>
      <c r="F70" s="72" t="s">
        <v>138</v>
      </c>
    </row>
    <row r="71" spans="1:6" ht="15">
      <c r="A71" s="73"/>
      <c r="B71" s="74"/>
      <c r="C71" s="74"/>
      <c r="D71" s="74"/>
      <c r="E71" s="71" t="s">
        <v>139</v>
      </c>
      <c r="F71" s="75"/>
    </row>
    <row r="72" spans="1:6" ht="15">
      <c r="A72" s="76"/>
      <c r="B72" s="76" t="s">
        <v>140</v>
      </c>
      <c r="C72" s="76"/>
      <c r="D72" s="77"/>
      <c r="E72" s="78"/>
      <c r="F72" s="79"/>
    </row>
    <row r="73" spans="1:6" ht="15">
      <c r="A73" s="80">
        <v>1</v>
      </c>
      <c r="B73" s="81" t="s">
        <v>62</v>
      </c>
      <c r="C73" s="81" t="s">
        <v>63</v>
      </c>
      <c r="D73" s="81">
        <v>500</v>
      </c>
      <c r="E73" s="82">
        <v>2460.2644375</v>
      </c>
      <c r="F73" s="83">
        <v>0.1224220115622175</v>
      </c>
    </row>
    <row r="74" spans="1:6" ht="15">
      <c r="A74" s="80">
        <v>2</v>
      </c>
      <c r="B74" s="81" t="s">
        <v>64</v>
      </c>
      <c r="C74" s="81" t="s">
        <v>65</v>
      </c>
      <c r="D74" s="81">
        <v>154</v>
      </c>
      <c r="E74" s="82">
        <v>765.2996977</v>
      </c>
      <c r="F74" s="83">
        <v>0.03808108064009317</v>
      </c>
    </row>
    <row r="75" spans="1:6" ht="15">
      <c r="A75" s="80">
        <v>3</v>
      </c>
      <c r="B75" s="81" t="s">
        <v>33</v>
      </c>
      <c r="C75" s="81" t="s">
        <v>66</v>
      </c>
      <c r="D75" s="81">
        <v>74</v>
      </c>
      <c r="E75" s="82">
        <v>365.6544713</v>
      </c>
      <c r="F75" s="83">
        <v>0.01819485549234385</v>
      </c>
    </row>
    <row r="76" spans="1:6" ht="15">
      <c r="A76" s="80">
        <v>4</v>
      </c>
      <c r="B76" s="81" t="s">
        <v>118</v>
      </c>
      <c r="C76" s="81" t="s">
        <v>67</v>
      </c>
      <c r="D76" s="81">
        <v>74</v>
      </c>
      <c r="E76" s="82">
        <v>364.4941812</v>
      </c>
      <c r="F76" s="83">
        <v>0.018137119809190187</v>
      </c>
    </row>
    <row r="77" spans="1:6" ht="15">
      <c r="A77" s="80">
        <v>5</v>
      </c>
      <c r="B77" s="81" t="s">
        <v>68</v>
      </c>
      <c r="C77" s="81" t="s">
        <v>69</v>
      </c>
      <c r="D77" s="81">
        <v>71</v>
      </c>
      <c r="E77" s="82">
        <v>349.4823709</v>
      </c>
      <c r="F77" s="83">
        <v>0.017390136685707786</v>
      </c>
    </row>
    <row r="78" spans="1:6" ht="15">
      <c r="A78" s="80">
        <v>6</v>
      </c>
      <c r="B78" s="81" t="s">
        <v>33</v>
      </c>
      <c r="C78" s="81" t="s">
        <v>34</v>
      </c>
      <c r="D78" s="81">
        <v>21</v>
      </c>
      <c r="E78" s="82">
        <v>104.1975113</v>
      </c>
      <c r="F78" s="83">
        <v>0.0051848365316717665</v>
      </c>
    </row>
    <row r="79" spans="1:6" ht="15">
      <c r="A79" s="76"/>
      <c r="B79" s="76" t="s">
        <v>142</v>
      </c>
      <c r="C79" s="76"/>
      <c r="D79" s="77"/>
      <c r="E79" s="78"/>
      <c r="F79" s="79"/>
    </row>
    <row r="80" spans="1:6" ht="15">
      <c r="A80" s="80">
        <v>7</v>
      </c>
      <c r="B80" s="81" t="s">
        <v>10</v>
      </c>
      <c r="C80" s="81" t="s">
        <v>44</v>
      </c>
      <c r="D80" s="81">
        <v>5</v>
      </c>
      <c r="E80" s="82">
        <v>63.3029214</v>
      </c>
      <c r="F80" s="83">
        <v>0.003149934152374198</v>
      </c>
    </row>
    <row r="81" spans="1:6" ht="15">
      <c r="A81" s="76"/>
      <c r="B81" s="76" t="s">
        <v>143</v>
      </c>
      <c r="C81" s="76"/>
      <c r="D81" s="77"/>
      <c r="E81" s="78"/>
      <c r="F81" s="79"/>
    </row>
    <row r="82" spans="1:6" ht="15">
      <c r="A82" s="80">
        <v>8</v>
      </c>
      <c r="B82" s="81" t="s">
        <v>51</v>
      </c>
      <c r="C82" s="81" t="s">
        <v>53</v>
      </c>
      <c r="D82" s="81">
        <v>558</v>
      </c>
      <c r="E82" s="82">
        <v>5580</v>
      </c>
      <c r="F82" s="83">
        <v>0.277659106112724</v>
      </c>
    </row>
    <row r="83" spans="1:6" ht="15">
      <c r="A83" s="80">
        <v>9</v>
      </c>
      <c r="B83" s="81" t="s">
        <v>49</v>
      </c>
      <c r="C83" s="81" t="s">
        <v>50</v>
      </c>
      <c r="D83" s="81">
        <v>395000</v>
      </c>
      <c r="E83" s="82">
        <v>3950</v>
      </c>
      <c r="F83" s="83">
        <v>0.19655080092208954</v>
      </c>
    </row>
    <row r="84" spans="1:6" ht="15">
      <c r="A84" s="80">
        <v>10</v>
      </c>
      <c r="B84" s="81" t="s">
        <v>46</v>
      </c>
      <c r="C84" s="81" t="s">
        <v>83</v>
      </c>
      <c r="D84" s="81">
        <v>280</v>
      </c>
      <c r="E84" s="82">
        <v>2800</v>
      </c>
      <c r="F84" s="83">
        <v>0.1393271500207217</v>
      </c>
    </row>
    <row r="85" spans="1:6" ht="15">
      <c r="A85" s="80">
        <v>11</v>
      </c>
      <c r="B85" s="81" t="s">
        <v>54</v>
      </c>
      <c r="C85" s="81" t="s">
        <v>80</v>
      </c>
      <c r="D85" s="81">
        <v>105</v>
      </c>
      <c r="E85" s="82">
        <v>1050</v>
      </c>
      <c r="F85" s="83">
        <v>0.05224768125777064</v>
      </c>
    </row>
    <row r="86" spans="1:6" ht="15">
      <c r="A86" s="80">
        <v>12</v>
      </c>
      <c r="B86" s="81" t="s">
        <v>51</v>
      </c>
      <c r="C86" s="81" t="s">
        <v>57</v>
      </c>
      <c r="D86" s="81">
        <v>8</v>
      </c>
      <c r="E86" s="82">
        <v>80</v>
      </c>
      <c r="F86" s="83">
        <v>0.003980775714877763</v>
      </c>
    </row>
    <row r="87" spans="1:6" ht="15">
      <c r="A87" s="80">
        <v>13</v>
      </c>
      <c r="B87" s="81" t="s">
        <v>144</v>
      </c>
      <c r="C87" s="81" t="s">
        <v>17</v>
      </c>
      <c r="D87" s="81">
        <v>10</v>
      </c>
      <c r="E87" s="82">
        <v>17.1102267</v>
      </c>
      <c r="F87" s="83">
        <v>0.0008513996865426636</v>
      </c>
    </row>
    <row r="88" spans="1:6" ht="15">
      <c r="A88" s="80">
        <v>14</v>
      </c>
      <c r="B88" s="81" t="s">
        <v>59</v>
      </c>
      <c r="C88" s="81" t="s">
        <v>61</v>
      </c>
      <c r="D88" s="81">
        <v>1703</v>
      </c>
      <c r="E88" s="82">
        <v>17.03</v>
      </c>
      <c r="F88" s="83">
        <v>0.0008474076303046038</v>
      </c>
    </row>
    <row r="89" spans="1:6" ht="15">
      <c r="A89" s="84"/>
      <c r="B89" s="85" t="s">
        <v>35</v>
      </c>
      <c r="C89" s="85"/>
      <c r="D89" s="85"/>
      <c r="E89" s="86">
        <v>17966.836</v>
      </c>
      <c r="F89" s="87">
        <v>0.894</v>
      </c>
    </row>
    <row r="90" spans="1:6" ht="15">
      <c r="A90" s="76"/>
      <c r="B90" s="76" t="s">
        <v>145</v>
      </c>
      <c r="C90" s="88"/>
      <c r="D90" s="77"/>
      <c r="E90" s="78">
        <v>2129.749805000004</v>
      </c>
      <c r="F90" s="79">
        <v>0.106</v>
      </c>
    </row>
    <row r="91" spans="1:6" ht="15">
      <c r="A91" s="84"/>
      <c r="B91" s="85" t="s">
        <v>35</v>
      </c>
      <c r="C91" s="85"/>
      <c r="D91" s="85"/>
      <c r="E91" s="86">
        <v>20096.585623</v>
      </c>
      <c r="F91" s="89">
        <v>1</v>
      </c>
    </row>
    <row r="92" spans="1:6" ht="15">
      <c r="A92" s="76"/>
      <c r="B92" s="90" t="s">
        <v>149</v>
      </c>
      <c r="C92" s="76"/>
      <c r="D92" s="77"/>
      <c r="E92" s="76"/>
      <c r="F92" s="91">
        <v>543750000</v>
      </c>
    </row>
    <row r="93" spans="1:6" ht="15">
      <c r="A93" s="92"/>
      <c r="B93" s="92"/>
      <c r="C93" s="92"/>
      <c r="D93" s="92"/>
      <c r="E93" s="92"/>
      <c r="F93" s="92"/>
    </row>
  </sheetData>
  <sheetProtection/>
  <mergeCells count="20">
    <mergeCell ref="A69:F69"/>
    <mergeCell ref="A70:A71"/>
    <mergeCell ref="B70:B71"/>
    <mergeCell ref="C70:C71"/>
    <mergeCell ref="D70:D71"/>
    <mergeCell ref="F70:F71"/>
    <mergeCell ref="A38:F38"/>
    <mergeCell ref="A39:A40"/>
    <mergeCell ref="B39:B40"/>
    <mergeCell ref="C39:C40"/>
    <mergeCell ref="D39:D40"/>
    <mergeCell ref="F39:F40"/>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J19"/>
  <sheetViews>
    <sheetView zoomScalePageLayoutView="0" workbookViewId="0" topLeftCell="A1">
      <selection activeCell="B12" sqref="B12"/>
    </sheetView>
  </sheetViews>
  <sheetFormatPr defaultColWidth="9.140625" defaultRowHeight="15"/>
  <cols>
    <col min="1" max="1" width="34.00390625" style="99" customWidth="1"/>
    <col min="2" max="2" width="9.140625" style="99" customWidth="1"/>
    <col min="3" max="3" width="11.421875" style="99" customWidth="1"/>
    <col min="4" max="4" width="9.140625" style="99" customWidth="1"/>
    <col min="5" max="5" width="11.421875" style="99" customWidth="1"/>
    <col min="6" max="6" width="9.140625" style="99" customWidth="1"/>
    <col min="7" max="7" width="11.57421875" style="99" customWidth="1"/>
    <col min="8" max="8" width="9.140625" style="99" customWidth="1"/>
    <col min="9" max="9" width="12.7109375" style="99" customWidth="1"/>
  </cols>
  <sheetData>
    <row r="1" spans="1:9" ht="15">
      <c r="A1" s="93" t="s">
        <v>119</v>
      </c>
      <c r="B1" s="93" t="s">
        <v>150</v>
      </c>
      <c r="C1" s="93"/>
      <c r="D1" s="93" t="s">
        <v>151</v>
      </c>
      <c r="E1" s="93"/>
      <c r="F1" s="93" t="s">
        <v>152</v>
      </c>
      <c r="G1" s="93"/>
      <c r="H1" s="93" t="s">
        <v>153</v>
      </c>
      <c r="I1" s="93"/>
    </row>
    <row r="2" spans="1:9" ht="25.5">
      <c r="A2" s="93"/>
      <c r="B2" s="94" t="s">
        <v>154</v>
      </c>
      <c r="C2" s="94" t="s">
        <v>155</v>
      </c>
      <c r="D2" s="94" t="s">
        <v>154</v>
      </c>
      <c r="E2" s="94" t="s">
        <v>155</v>
      </c>
      <c r="F2" s="94" t="s">
        <v>154</v>
      </c>
      <c r="G2" s="94" t="s">
        <v>155</v>
      </c>
      <c r="H2" s="94" t="s">
        <v>154</v>
      </c>
      <c r="I2" s="94" t="s">
        <v>155</v>
      </c>
    </row>
    <row r="3" spans="1:9" ht="15.75">
      <c r="A3" s="95" t="s">
        <v>156</v>
      </c>
      <c r="B3" s="96">
        <v>-0.14578138850629332</v>
      </c>
      <c r="C3" s="96">
        <v>0.06946105659008026</v>
      </c>
      <c r="D3" s="96">
        <v>-0.009066435694694522</v>
      </c>
      <c r="E3" s="96">
        <v>0.09234714210033418</v>
      </c>
      <c r="F3" s="96">
        <v>0.037810060381889346</v>
      </c>
      <c r="G3" s="96">
        <v>0.0884448677301407</v>
      </c>
      <c r="H3" s="96">
        <v>0.058136382699012765</v>
      </c>
      <c r="I3" s="96">
        <v>0.09417559802532195</v>
      </c>
    </row>
    <row r="4" spans="1:9" ht="15.75">
      <c r="A4" s="95" t="s">
        <v>157</v>
      </c>
      <c r="B4" s="96">
        <v>-0.14688498340547088</v>
      </c>
      <c r="C4" s="96">
        <v>0.06946105659008026</v>
      </c>
      <c r="D4" s="96">
        <v>-0.010564938187599182</v>
      </c>
      <c r="E4" s="96">
        <v>0.09234714210033418</v>
      </c>
      <c r="F4" s="96">
        <v>0.03796000182628631</v>
      </c>
      <c r="G4" s="96">
        <v>0.0884448677301407</v>
      </c>
      <c r="H4" s="96">
        <v>0.05818392932415009</v>
      </c>
      <c r="I4" s="96">
        <v>0.09417559802532195</v>
      </c>
    </row>
    <row r="5" spans="1:9" ht="15.75">
      <c r="A5" s="95" t="s">
        <v>158</v>
      </c>
      <c r="B5" s="96">
        <v>-0.21805350705981258</v>
      </c>
      <c r="C5" s="96">
        <v>0.06946105659008026</v>
      </c>
      <c r="D5" s="96">
        <v>-0.05704002082347871</v>
      </c>
      <c r="E5" s="96">
        <v>0.09234714210033418</v>
      </c>
      <c r="F5" s="97">
        <v>0</v>
      </c>
      <c r="G5" s="97">
        <v>0</v>
      </c>
      <c r="H5" s="96">
        <v>0.009338465332984925</v>
      </c>
      <c r="I5" s="96">
        <v>0.08446048796176911</v>
      </c>
    </row>
    <row r="6" spans="1:9" ht="15.75">
      <c r="A6" s="95" t="s">
        <v>159</v>
      </c>
      <c r="B6" s="96">
        <v>-0.0015393167734146116</v>
      </c>
      <c r="C6" s="96">
        <v>0.06946105659008026</v>
      </c>
      <c r="D6" s="96">
        <v>0.05406216681003573</v>
      </c>
      <c r="E6" s="96">
        <v>0.09234714210033418</v>
      </c>
      <c r="F6" s="97">
        <v>0</v>
      </c>
      <c r="G6" s="97">
        <v>0</v>
      </c>
      <c r="H6" s="96">
        <v>0.07771683633327485</v>
      </c>
      <c r="I6" s="96">
        <v>0.08446048796176911</v>
      </c>
    </row>
    <row r="7" spans="1:9" ht="15.75">
      <c r="A7" s="95" t="s">
        <v>160</v>
      </c>
      <c r="B7" s="96">
        <v>0.027029666304588324</v>
      </c>
      <c r="C7" s="96">
        <v>0.06946105659008026</v>
      </c>
      <c r="D7" s="96">
        <v>0.07728436291217806</v>
      </c>
      <c r="E7" s="96">
        <v>0.09234714210033418</v>
      </c>
      <c r="F7" s="97">
        <v>0</v>
      </c>
      <c r="G7" s="97">
        <v>0</v>
      </c>
      <c r="H7" s="96">
        <v>0.0873077541589737</v>
      </c>
      <c r="I7" s="96">
        <v>0.08446048796176911</v>
      </c>
    </row>
    <row r="8" spans="1:9" ht="15.75">
      <c r="A8" s="95" t="s">
        <v>161</v>
      </c>
      <c r="B8" s="96">
        <v>-0.020990058779716488</v>
      </c>
      <c r="C8" s="96">
        <v>0.06946105659008026</v>
      </c>
      <c r="D8" s="97">
        <v>0</v>
      </c>
      <c r="E8" s="97">
        <v>0</v>
      </c>
      <c r="F8" s="97">
        <v>0</v>
      </c>
      <c r="G8" s="97">
        <v>0</v>
      </c>
      <c r="H8" s="96">
        <v>0.049855676293373105</v>
      </c>
      <c r="I8" s="96">
        <v>0.0901138871908188</v>
      </c>
    </row>
    <row r="9" spans="1:9" ht="15.75">
      <c r="A9" s="95" t="s">
        <v>162</v>
      </c>
      <c r="B9" s="96">
        <v>0.062125369906425476</v>
      </c>
      <c r="C9" s="96">
        <v>0.06946105659008026</v>
      </c>
      <c r="D9" s="97">
        <v>0</v>
      </c>
      <c r="E9" s="97">
        <v>0</v>
      </c>
      <c r="F9" s="97">
        <v>0</v>
      </c>
      <c r="G9" s="97">
        <v>0</v>
      </c>
      <c r="H9" s="96">
        <v>0.08126201927661898</v>
      </c>
      <c r="I9" s="96">
        <v>0.09251476824283601</v>
      </c>
    </row>
    <row r="10" spans="1:7" ht="15">
      <c r="A10" s="98" t="s">
        <v>163</v>
      </c>
      <c r="B10" s="98"/>
      <c r="C10" s="98"/>
      <c r="D10" s="98"/>
      <c r="E10" s="98"/>
      <c r="F10" s="98"/>
      <c r="G10" s="98"/>
    </row>
    <row r="11" spans="1:9" ht="15">
      <c r="A11" s="100" t="s">
        <v>164</v>
      </c>
      <c r="B11" s="100"/>
      <c r="C11" s="100"/>
      <c r="D11" s="100"/>
      <c r="E11" s="100"/>
      <c r="F11" s="100"/>
      <c r="G11" s="100"/>
      <c r="H11" s="100"/>
      <c r="I11" s="100"/>
    </row>
    <row r="12" ht="15.75">
      <c r="A12" s="101" t="s">
        <v>165</v>
      </c>
    </row>
    <row r="13" spans="1:3" ht="15">
      <c r="A13" s="102" t="s">
        <v>166</v>
      </c>
      <c r="B13" s="103"/>
      <c r="C13" s="103"/>
    </row>
    <row r="14" spans="1:3" ht="15">
      <c r="A14" s="102" t="s">
        <v>167</v>
      </c>
      <c r="B14" s="103"/>
      <c r="C14" s="103"/>
    </row>
    <row r="15" spans="1:9" ht="15">
      <c r="A15" s="104" t="s">
        <v>168</v>
      </c>
      <c r="B15" s="104"/>
      <c r="C15" s="104"/>
      <c r="D15" s="104"/>
      <c r="E15" s="104"/>
      <c r="F15" s="104"/>
      <c r="G15" s="104"/>
      <c r="H15" s="104"/>
      <c r="I15" s="104"/>
    </row>
    <row r="17" spans="1:10" ht="15">
      <c r="A17" s="106" t="s">
        <v>169</v>
      </c>
      <c r="B17" s="106"/>
      <c r="C17" s="106"/>
      <c r="D17" s="106"/>
      <c r="E17" s="106"/>
      <c r="F17" s="106"/>
      <c r="G17" s="106"/>
      <c r="H17" s="106"/>
      <c r="I17" s="106"/>
      <c r="J17" s="106"/>
    </row>
    <row r="18" spans="1:10" ht="15">
      <c r="A18" s="106"/>
      <c r="B18" s="106"/>
      <c r="C18" s="106"/>
      <c r="D18" s="106"/>
      <c r="E18" s="106"/>
      <c r="F18" s="106"/>
      <c r="G18" s="106"/>
      <c r="H18" s="106"/>
      <c r="I18" s="106"/>
      <c r="J18" s="106"/>
    </row>
    <row r="19" spans="1:10" ht="15">
      <c r="A19" s="106"/>
      <c r="B19" s="106"/>
      <c r="C19" s="106"/>
      <c r="D19" s="106"/>
      <c r="E19" s="106"/>
      <c r="F19" s="106"/>
      <c r="G19" s="106"/>
      <c r="H19" s="106"/>
      <c r="I19" s="106"/>
      <c r="J19" s="106"/>
    </row>
  </sheetData>
  <sheetProtection/>
  <mergeCells count="9">
    <mergeCell ref="A11:I11"/>
    <mergeCell ref="A15:I15"/>
    <mergeCell ref="A17:J19"/>
    <mergeCell ref="A1:A2"/>
    <mergeCell ref="B1:C1"/>
    <mergeCell ref="D1:E1"/>
    <mergeCell ref="F1:G1"/>
    <mergeCell ref="H1:I1"/>
    <mergeCell ref="A10:G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107</v>
      </c>
      <c r="B2" s="52"/>
      <c r="C2" s="52"/>
      <c r="D2" s="52"/>
      <c r="E2" s="52"/>
      <c r="F2" s="52"/>
      <c r="G2" s="52"/>
      <c r="H2" s="52"/>
    </row>
    <row r="3" spans="1:8" ht="15">
      <c r="A3" s="53" t="s">
        <v>0</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41</v>
      </c>
      <c r="C7" s="19" t="s">
        <v>42</v>
      </c>
      <c r="D7" s="19" t="s">
        <v>43</v>
      </c>
      <c r="E7" s="20">
        <v>458496</v>
      </c>
      <c r="F7" s="20">
        <v>4607.0997041</v>
      </c>
      <c r="G7" s="30">
        <v>11.22</v>
      </c>
      <c r="H7" s="50">
        <v>0.1175</v>
      </c>
    </row>
    <row r="8" spans="1:8" ht="15">
      <c r="A8" s="17">
        <v>2</v>
      </c>
      <c r="B8" s="22" t="s">
        <v>10</v>
      </c>
      <c r="C8" s="19" t="s">
        <v>11</v>
      </c>
      <c r="D8" s="19" t="s">
        <v>44</v>
      </c>
      <c r="E8" s="20">
        <v>299</v>
      </c>
      <c r="F8" s="20">
        <v>3785.5147012</v>
      </c>
      <c r="G8" s="30">
        <v>9.22</v>
      </c>
      <c r="H8" s="50">
        <v>0</v>
      </c>
    </row>
    <row r="9" spans="1:8" ht="15">
      <c r="A9" s="17">
        <v>3</v>
      </c>
      <c r="B9" s="22" t="s">
        <v>13</v>
      </c>
      <c r="C9" s="19" t="s">
        <v>14</v>
      </c>
      <c r="D9" s="19" t="s">
        <v>45</v>
      </c>
      <c r="E9" s="20">
        <v>200</v>
      </c>
      <c r="F9" s="20">
        <v>2036.0595595</v>
      </c>
      <c r="G9" s="30">
        <v>4.96</v>
      </c>
      <c r="H9" s="50">
        <v>0.1425</v>
      </c>
    </row>
    <row r="10" spans="1:8" ht="15">
      <c r="A10" s="17"/>
      <c r="B10" s="22"/>
      <c r="C10" s="19"/>
      <c r="D10" s="19"/>
      <c r="E10" s="20"/>
      <c r="F10" s="20"/>
      <c r="G10" s="23"/>
      <c r="H10" s="50"/>
    </row>
    <row r="11" spans="1:8" ht="15">
      <c r="A11" s="17"/>
      <c r="B11" s="18" t="s">
        <v>16</v>
      </c>
      <c r="C11" s="22"/>
      <c r="D11" s="22"/>
      <c r="E11" s="22"/>
      <c r="F11" s="22"/>
      <c r="G11" s="22"/>
      <c r="H11" s="50"/>
    </row>
    <row r="12" spans="1:8" ht="15">
      <c r="A12" s="17">
        <v>4</v>
      </c>
      <c r="B12" s="22" t="s">
        <v>46</v>
      </c>
      <c r="C12" s="19" t="s">
        <v>47</v>
      </c>
      <c r="D12" s="19" t="s">
        <v>48</v>
      </c>
      <c r="E12" s="20">
        <v>650</v>
      </c>
      <c r="F12" s="20">
        <v>5821.6665753</v>
      </c>
      <c r="G12" s="30">
        <v>14.18</v>
      </c>
      <c r="H12" s="50">
        <v>0.0909</v>
      </c>
    </row>
    <row r="13" spans="1:8" ht="15">
      <c r="A13" s="17">
        <v>5</v>
      </c>
      <c r="B13" s="22" t="s">
        <v>49</v>
      </c>
      <c r="C13" s="19" t="s">
        <v>100</v>
      </c>
      <c r="D13" s="19" t="s">
        <v>50</v>
      </c>
      <c r="E13" s="20">
        <v>327000</v>
      </c>
      <c r="F13" s="20">
        <v>3289.579685</v>
      </c>
      <c r="G13" s="30">
        <v>8.01</v>
      </c>
      <c r="H13" s="50">
        <v>0.1457</v>
      </c>
    </row>
    <row r="14" spans="1:8" ht="15">
      <c r="A14" s="17">
        <v>6</v>
      </c>
      <c r="B14" s="22" t="s">
        <v>51</v>
      </c>
      <c r="C14" s="19" t="s">
        <v>52</v>
      </c>
      <c r="D14" s="19" t="s">
        <v>53</v>
      </c>
      <c r="E14" s="20">
        <v>261</v>
      </c>
      <c r="F14" s="20">
        <v>2619.7499589</v>
      </c>
      <c r="G14" s="30">
        <v>6.38</v>
      </c>
      <c r="H14" s="50">
        <v>0.0909</v>
      </c>
    </row>
    <row r="15" spans="1:8" ht="15">
      <c r="A15" s="17">
        <v>7</v>
      </c>
      <c r="B15" s="22" t="s">
        <v>54</v>
      </c>
      <c r="C15" s="19" t="s">
        <v>55</v>
      </c>
      <c r="D15" s="19" t="s">
        <v>56</v>
      </c>
      <c r="E15" s="20">
        <v>120</v>
      </c>
      <c r="F15" s="20">
        <v>1203.878695</v>
      </c>
      <c r="G15" s="30">
        <v>2.93</v>
      </c>
      <c r="H15" s="50">
        <v>0.108</v>
      </c>
    </row>
    <row r="16" spans="1:8" ht="15">
      <c r="A16" s="17">
        <v>8</v>
      </c>
      <c r="B16" s="22" t="s">
        <v>51</v>
      </c>
      <c r="C16" s="19" t="s">
        <v>52</v>
      </c>
      <c r="D16" s="19" t="s">
        <v>57</v>
      </c>
      <c r="E16" s="20">
        <v>75</v>
      </c>
      <c r="F16" s="20">
        <v>752.8017124</v>
      </c>
      <c r="G16" s="30">
        <v>1.83</v>
      </c>
      <c r="H16" s="50">
        <v>0.0909</v>
      </c>
    </row>
    <row r="17" spans="1:8" ht="15">
      <c r="A17" s="17">
        <v>9</v>
      </c>
      <c r="B17" s="22" t="s">
        <v>102</v>
      </c>
      <c r="C17" s="19" t="s">
        <v>100</v>
      </c>
      <c r="D17" s="19" t="s">
        <v>17</v>
      </c>
      <c r="E17" s="20">
        <v>380</v>
      </c>
      <c r="F17" s="20">
        <v>650.1888696</v>
      </c>
      <c r="G17" s="30">
        <v>1.58</v>
      </c>
      <c r="H17" s="50">
        <v>0</v>
      </c>
    </row>
    <row r="18" spans="1:8" ht="15">
      <c r="A18" s="17">
        <v>10</v>
      </c>
      <c r="B18" s="22" t="s">
        <v>51</v>
      </c>
      <c r="C18" s="19" t="s">
        <v>52</v>
      </c>
      <c r="D18" s="19" t="s">
        <v>58</v>
      </c>
      <c r="E18" s="20">
        <v>47</v>
      </c>
      <c r="F18" s="20">
        <v>471.7557397</v>
      </c>
      <c r="G18" s="30">
        <v>1.15</v>
      </c>
      <c r="H18" s="50">
        <v>0.0909</v>
      </c>
    </row>
    <row r="19" spans="1:8" ht="15">
      <c r="A19" s="17">
        <v>11</v>
      </c>
      <c r="B19" s="22" t="s">
        <v>59</v>
      </c>
      <c r="C19" s="19" t="s">
        <v>60</v>
      </c>
      <c r="D19" s="19" t="s">
        <v>61</v>
      </c>
      <c r="E19" s="20">
        <v>26347</v>
      </c>
      <c r="F19" s="20">
        <v>264.6068911</v>
      </c>
      <c r="G19" s="30">
        <v>0.64</v>
      </c>
      <c r="H19" s="50">
        <v>0.105</v>
      </c>
    </row>
    <row r="20" spans="1:8" ht="15">
      <c r="A20" s="17"/>
      <c r="B20" s="22"/>
      <c r="C20" s="19"/>
      <c r="D20" s="19"/>
      <c r="E20" s="20"/>
      <c r="F20" s="20"/>
      <c r="G20" s="30"/>
      <c r="H20" s="50"/>
    </row>
    <row r="21" spans="1:8" ht="15">
      <c r="A21" s="17"/>
      <c r="B21" s="18" t="s">
        <v>18</v>
      </c>
      <c r="C21" s="19"/>
      <c r="D21" s="19"/>
      <c r="E21" s="20"/>
      <c r="F21" s="20"/>
      <c r="G21" s="30"/>
      <c r="H21" s="50"/>
    </row>
    <row r="22" spans="1:8" ht="15">
      <c r="A22" s="17">
        <v>12</v>
      </c>
      <c r="B22" s="22" t="s">
        <v>62</v>
      </c>
      <c r="C22" s="19" t="s">
        <v>20</v>
      </c>
      <c r="D22" s="19" t="s">
        <v>63</v>
      </c>
      <c r="E22" s="20">
        <v>500</v>
      </c>
      <c r="F22" s="20">
        <v>2456.600875</v>
      </c>
      <c r="G22" s="30">
        <v>5.99</v>
      </c>
      <c r="H22" s="50">
        <v>0.0419</v>
      </c>
    </row>
    <row r="23" spans="1:8" ht="15">
      <c r="A23" s="17">
        <v>13</v>
      </c>
      <c r="B23" s="22" t="s">
        <v>64</v>
      </c>
      <c r="C23" s="19" t="s">
        <v>20</v>
      </c>
      <c r="D23" s="19" t="s">
        <v>65</v>
      </c>
      <c r="E23" s="20">
        <v>324</v>
      </c>
      <c r="F23" s="20">
        <v>1607.8556783</v>
      </c>
      <c r="G23" s="30">
        <v>3.92</v>
      </c>
      <c r="H23" s="50">
        <v>0.0395</v>
      </c>
    </row>
    <row r="24" spans="1:8" ht="15">
      <c r="A24" s="17">
        <v>14</v>
      </c>
      <c r="B24" s="22" t="s">
        <v>26</v>
      </c>
      <c r="C24" s="19" t="s">
        <v>20</v>
      </c>
      <c r="D24" s="19" t="s">
        <v>32</v>
      </c>
      <c r="E24" s="20">
        <v>213</v>
      </c>
      <c r="F24" s="20">
        <v>1057.5173466</v>
      </c>
      <c r="G24" s="30">
        <v>2.58</v>
      </c>
      <c r="H24" s="50">
        <v>0.0455</v>
      </c>
    </row>
    <row r="25" spans="1:8" ht="15">
      <c r="A25" s="17">
        <v>15</v>
      </c>
      <c r="B25" s="22" t="s">
        <v>33</v>
      </c>
      <c r="C25" s="19" t="s">
        <v>20</v>
      </c>
      <c r="D25" s="19" t="s">
        <v>66</v>
      </c>
      <c r="E25" s="20">
        <v>162</v>
      </c>
      <c r="F25" s="20">
        <v>799.0814587</v>
      </c>
      <c r="G25" s="30">
        <v>1.95</v>
      </c>
      <c r="H25" s="50">
        <v>0.0495</v>
      </c>
    </row>
    <row r="26" spans="1:8" ht="15">
      <c r="A26" s="17">
        <v>16</v>
      </c>
      <c r="B26" s="22" t="s">
        <v>103</v>
      </c>
      <c r="C26" s="19" t="s">
        <v>20</v>
      </c>
      <c r="D26" s="19" t="s">
        <v>67</v>
      </c>
      <c r="E26" s="20">
        <v>162</v>
      </c>
      <c r="F26" s="20">
        <v>796.7685809</v>
      </c>
      <c r="G26" s="30">
        <v>1.94</v>
      </c>
      <c r="H26" s="50">
        <v>0.0416</v>
      </c>
    </row>
    <row r="27" spans="1:8" ht="15">
      <c r="A27" s="17">
        <v>17</v>
      </c>
      <c r="B27" s="22" t="s">
        <v>68</v>
      </c>
      <c r="C27" s="19" t="s">
        <v>20</v>
      </c>
      <c r="D27" s="19" t="s">
        <v>69</v>
      </c>
      <c r="E27" s="20">
        <v>162</v>
      </c>
      <c r="F27" s="20">
        <v>796.20707</v>
      </c>
      <c r="G27" s="30">
        <v>1.94</v>
      </c>
      <c r="H27" s="50">
        <v>0.0425</v>
      </c>
    </row>
    <row r="28" spans="1:8" ht="15">
      <c r="A28" s="17">
        <v>18</v>
      </c>
      <c r="B28" s="22" t="s">
        <v>33</v>
      </c>
      <c r="C28" s="19" t="s">
        <v>20</v>
      </c>
      <c r="D28" s="19" t="s">
        <v>34</v>
      </c>
      <c r="E28" s="20">
        <v>45</v>
      </c>
      <c r="F28" s="20">
        <v>222.8881875</v>
      </c>
      <c r="G28" s="30">
        <v>0.54</v>
      </c>
      <c r="H28" s="50">
        <v>0.0495</v>
      </c>
    </row>
    <row r="29" spans="1:8" ht="15">
      <c r="A29" s="17"/>
      <c r="B29" s="22"/>
      <c r="C29" s="19"/>
      <c r="D29" s="19"/>
      <c r="E29" s="20"/>
      <c r="F29" s="20"/>
      <c r="G29" s="30"/>
      <c r="H29" s="20"/>
    </row>
    <row r="30" spans="1:8" ht="15">
      <c r="A30" s="17"/>
      <c r="B30" s="18"/>
      <c r="C30" s="19"/>
      <c r="D30" s="19"/>
      <c r="E30" s="20"/>
      <c r="F30" s="20"/>
      <c r="G30" s="30"/>
      <c r="H30" s="20"/>
    </row>
    <row r="31" spans="1:8" ht="15">
      <c r="A31" s="33"/>
      <c r="B31" s="34" t="s">
        <v>35</v>
      </c>
      <c r="C31" s="35"/>
      <c r="D31" s="35"/>
      <c r="E31" s="36">
        <v>0</v>
      </c>
      <c r="F31" s="36">
        <v>33239.821288800005</v>
      </c>
      <c r="G31" s="37">
        <v>80.96</v>
      </c>
      <c r="H31" s="36"/>
    </row>
    <row r="32" spans="1:8" ht="15">
      <c r="A32" s="12"/>
      <c r="B32" s="18" t="s">
        <v>36</v>
      </c>
      <c r="C32" s="13"/>
      <c r="D32" s="13"/>
      <c r="E32" s="14"/>
      <c r="F32" s="15"/>
      <c r="G32" s="16"/>
      <c r="H32" s="15"/>
    </row>
    <row r="33" spans="2:8" ht="15">
      <c r="B33" s="22" t="s">
        <v>36</v>
      </c>
      <c r="E33" s="20"/>
      <c r="F33" s="20">
        <v>4668.4823633</v>
      </c>
      <c r="G33" s="30">
        <v>11.38</v>
      </c>
      <c r="H33" s="50">
        <v>0.029994208237994646</v>
      </c>
    </row>
    <row r="34" spans="1:8" ht="15">
      <c r="A34" s="33"/>
      <c r="B34" s="34" t="s">
        <v>35</v>
      </c>
      <c r="C34" s="35"/>
      <c r="D34" s="35"/>
      <c r="E34" s="42"/>
      <c r="F34" s="36">
        <v>4668.482</v>
      </c>
      <c r="G34" s="37">
        <v>11.38</v>
      </c>
      <c r="H34" s="36"/>
    </row>
    <row r="35" spans="1:8" ht="15">
      <c r="A35" s="24"/>
      <c r="B35" s="27" t="s">
        <v>37</v>
      </c>
      <c r="C35" s="25"/>
      <c r="D35" s="25"/>
      <c r="E35" s="26"/>
      <c r="F35" s="28"/>
      <c r="G35" s="29"/>
      <c r="H35" s="28"/>
    </row>
    <row r="36" spans="1:8" ht="15">
      <c r="A36" s="24"/>
      <c r="B36" s="27" t="s">
        <v>38</v>
      </c>
      <c r="C36" s="25"/>
      <c r="D36" s="25"/>
      <c r="E36" s="26"/>
      <c r="F36" s="20">
        <v>3135.378148799995</v>
      </c>
      <c r="G36" s="30">
        <v>7.660000000000002</v>
      </c>
      <c r="H36" s="20"/>
    </row>
    <row r="37" spans="1:8" ht="15">
      <c r="A37" s="33"/>
      <c r="B37" s="43" t="s">
        <v>35</v>
      </c>
      <c r="C37" s="35"/>
      <c r="D37" s="35"/>
      <c r="E37" s="42"/>
      <c r="F37" s="36">
        <v>3135.378148799995</v>
      </c>
      <c r="G37" s="37">
        <v>7.660000000000002</v>
      </c>
      <c r="H37" s="36"/>
    </row>
    <row r="38" spans="1:8" ht="15">
      <c r="A38" s="44"/>
      <c r="B38" s="46" t="s">
        <v>39</v>
      </c>
      <c r="C38" s="45"/>
      <c r="D38" s="45"/>
      <c r="E38" s="45"/>
      <c r="F38" s="31">
        <v>41043.682</v>
      </c>
      <c r="G38" s="32" t="s">
        <v>40</v>
      </c>
      <c r="H38" s="31"/>
    </row>
    <row r="40" spans="1:6" ht="15">
      <c r="A40" t="s">
        <v>101</v>
      </c>
      <c r="F40" s="49"/>
    </row>
    <row r="42" spans="1:7" ht="31.5" customHeight="1">
      <c r="A42" s="51" t="s">
        <v>113</v>
      </c>
      <c r="B42" s="54" t="s">
        <v>114</v>
      </c>
      <c r="C42" s="54"/>
      <c r="D42" s="54"/>
      <c r="E42" s="54"/>
      <c r="F42" s="54"/>
      <c r="G42" s="55"/>
    </row>
  </sheetData>
  <sheetProtection/>
  <mergeCells count="3">
    <mergeCell ref="A2:H2"/>
    <mergeCell ref="A3:H3"/>
    <mergeCell ref="B42:G42"/>
  </mergeCells>
  <conditionalFormatting sqref="C31:D31 C34:E37 F35 H35">
    <cfRule type="cellIs" priority="1" dxfId="30" operator="lessThan" stopIfTrue="1">
      <formula>0</formula>
    </cfRule>
  </conditionalFormatting>
  <conditionalFormatting sqref="G35">
    <cfRule type="cellIs" priority="2" dxfId="30"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8"/>
  <sheetViews>
    <sheetView zoomScalePageLayoutView="0" workbookViewId="0" topLeftCell="A1">
      <selection activeCell="H17" sqref="H17"/>
    </sheetView>
  </sheetViews>
  <sheetFormatPr defaultColWidth="9.140625" defaultRowHeight="15"/>
  <cols>
    <col min="1" max="1" width="39.140625" style="0" bestFit="1" customWidth="1"/>
  </cols>
  <sheetData>
    <row r="1" spans="1:2" ht="15">
      <c r="A1" t="s">
        <v>119</v>
      </c>
      <c r="B1" s="105" t="s">
        <v>120</v>
      </c>
    </row>
    <row r="2" spans="1:2" ht="15">
      <c r="A2" t="s">
        <v>121</v>
      </c>
      <c r="B2">
        <v>1.17</v>
      </c>
    </row>
    <row r="3" spans="1:2" ht="15">
      <c r="A3" t="s">
        <v>122</v>
      </c>
      <c r="B3">
        <v>1.17</v>
      </c>
    </row>
    <row r="4" spans="1:2" ht="15">
      <c r="A4" t="s">
        <v>123</v>
      </c>
      <c r="B4">
        <v>1.17</v>
      </c>
    </row>
    <row r="5" spans="1:2" ht="15">
      <c r="A5" t="s">
        <v>124</v>
      </c>
      <c r="B5">
        <v>1.17</v>
      </c>
    </row>
    <row r="6" spans="1:2" ht="15">
      <c r="A6" t="s">
        <v>125</v>
      </c>
      <c r="B6">
        <v>1.17</v>
      </c>
    </row>
    <row r="7" spans="1:2" ht="15">
      <c r="A7" t="s">
        <v>126</v>
      </c>
      <c r="B7">
        <v>1.17</v>
      </c>
    </row>
    <row r="8" spans="1:2" ht="15">
      <c r="A8" t="s">
        <v>127</v>
      </c>
      <c r="B8">
        <v>1.17</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92" customWidth="1"/>
    <col min="2" max="2" width="47.57421875" style="92" customWidth="1"/>
    <col min="3" max="3" width="2.140625" style="92" bestFit="1" customWidth="1"/>
    <col min="4" max="5" width="4.140625" style="92" bestFit="1" customWidth="1"/>
    <col min="6" max="8" width="2.140625" style="92" bestFit="1" customWidth="1"/>
    <col min="9" max="9" width="4.140625" style="92" bestFit="1" customWidth="1"/>
    <col min="10" max="10" width="5.28125" style="92" customWidth="1"/>
    <col min="11" max="19" width="2.140625" style="92" bestFit="1" customWidth="1"/>
    <col min="20" max="20" width="5.00390625" style="92" customWidth="1"/>
    <col min="21" max="24" width="2.140625" style="92" bestFit="1" customWidth="1"/>
    <col min="25" max="25" width="5.140625" style="92" customWidth="1"/>
    <col min="26" max="29" width="2.140625" style="92" bestFit="1" customWidth="1"/>
    <col min="30" max="30" width="3.140625" style="92" bestFit="1" customWidth="1"/>
    <col min="31" max="39" width="2.140625" style="92" bestFit="1" customWidth="1"/>
    <col min="40" max="40" width="3.140625" style="92" customWidth="1"/>
    <col min="41" max="62" width="2.140625" style="92" bestFit="1" customWidth="1"/>
    <col min="63" max="63" width="9.7109375" style="92" customWidth="1"/>
    <col min="64" max="16384" width="9.140625" style="92" customWidth="1"/>
  </cols>
  <sheetData>
    <row r="1" spans="1:82" s="139" customFormat="1" ht="17.25" thickBot="1">
      <c r="A1" s="133" t="s">
        <v>233</v>
      </c>
      <c r="B1" s="134" t="s">
        <v>234</v>
      </c>
      <c r="C1" s="135" t="s">
        <v>235</v>
      </c>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7"/>
      <c r="BL1" s="138"/>
      <c r="BM1" s="138"/>
      <c r="BN1" s="138"/>
      <c r="BO1" s="138"/>
      <c r="BP1" s="138"/>
      <c r="BQ1" s="138"/>
      <c r="BR1" s="138"/>
      <c r="BS1" s="138"/>
      <c r="BT1" s="138"/>
      <c r="BU1" s="138"/>
      <c r="BV1" s="138"/>
      <c r="BW1" s="138"/>
      <c r="BX1" s="138"/>
      <c r="BY1" s="138"/>
      <c r="BZ1" s="138"/>
      <c r="CA1" s="138"/>
      <c r="CB1" s="138"/>
      <c r="CC1" s="138"/>
      <c r="CD1" s="138"/>
    </row>
    <row r="2" spans="1:82" s="147" customFormat="1" ht="18.75" thickBot="1">
      <c r="A2" s="140"/>
      <c r="B2" s="141"/>
      <c r="C2" s="142" t="s">
        <v>236</v>
      </c>
      <c r="D2" s="143"/>
      <c r="E2" s="143"/>
      <c r="F2" s="143"/>
      <c r="G2" s="143"/>
      <c r="H2" s="143"/>
      <c r="I2" s="143"/>
      <c r="J2" s="143"/>
      <c r="K2" s="143"/>
      <c r="L2" s="143"/>
      <c r="M2" s="143"/>
      <c r="N2" s="143"/>
      <c r="O2" s="143"/>
      <c r="P2" s="143"/>
      <c r="Q2" s="143"/>
      <c r="R2" s="143"/>
      <c r="S2" s="143"/>
      <c r="T2" s="143"/>
      <c r="U2" s="143"/>
      <c r="V2" s="144"/>
      <c r="W2" s="142" t="s">
        <v>237</v>
      </c>
      <c r="X2" s="143"/>
      <c r="Y2" s="143"/>
      <c r="Z2" s="143"/>
      <c r="AA2" s="143"/>
      <c r="AB2" s="143"/>
      <c r="AC2" s="143"/>
      <c r="AD2" s="143"/>
      <c r="AE2" s="143"/>
      <c r="AF2" s="143"/>
      <c r="AG2" s="143"/>
      <c r="AH2" s="143"/>
      <c r="AI2" s="143"/>
      <c r="AJ2" s="143"/>
      <c r="AK2" s="143"/>
      <c r="AL2" s="143"/>
      <c r="AM2" s="143"/>
      <c r="AN2" s="143"/>
      <c r="AO2" s="143"/>
      <c r="AP2" s="144"/>
      <c r="AQ2" s="142" t="s">
        <v>238</v>
      </c>
      <c r="AR2" s="143"/>
      <c r="AS2" s="143"/>
      <c r="AT2" s="143"/>
      <c r="AU2" s="143"/>
      <c r="AV2" s="143"/>
      <c r="AW2" s="143"/>
      <c r="AX2" s="143"/>
      <c r="AY2" s="143"/>
      <c r="AZ2" s="143"/>
      <c r="BA2" s="143"/>
      <c r="BB2" s="143"/>
      <c r="BC2" s="143"/>
      <c r="BD2" s="143"/>
      <c r="BE2" s="143"/>
      <c r="BF2" s="143"/>
      <c r="BG2" s="143"/>
      <c r="BH2" s="143"/>
      <c r="BI2" s="143"/>
      <c r="BJ2" s="144"/>
      <c r="BK2" s="145" t="s">
        <v>239</v>
      </c>
      <c r="BL2" s="146"/>
      <c r="BM2" s="146"/>
      <c r="BN2" s="146"/>
      <c r="BO2" s="146"/>
      <c r="BP2" s="146"/>
      <c r="BQ2" s="146"/>
      <c r="BR2" s="146"/>
      <c r="BS2" s="146"/>
      <c r="BT2" s="146"/>
      <c r="BU2" s="146"/>
      <c r="BV2" s="146"/>
      <c r="BW2" s="146"/>
      <c r="BX2" s="146"/>
      <c r="BY2" s="146"/>
      <c r="BZ2" s="146"/>
      <c r="CA2" s="146"/>
      <c r="CB2" s="146"/>
      <c r="CC2" s="146"/>
      <c r="CD2" s="146"/>
    </row>
    <row r="3" spans="1:82" s="153" customFormat="1" ht="18.75" thickBot="1">
      <c r="A3" s="140"/>
      <c r="B3" s="141"/>
      <c r="C3" s="148" t="s">
        <v>240</v>
      </c>
      <c r="D3" s="149"/>
      <c r="E3" s="149"/>
      <c r="F3" s="149"/>
      <c r="G3" s="149"/>
      <c r="H3" s="149"/>
      <c r="I3" s="149"/>
      <c r="J3" s="149"/>
      <c r="K3" s="149"/>
      <c r="L3" s="150"/>
      <c r="M3" s="148" t="s">
        <v>241</v>
      </c>
      <c r="N3" s="149"/>
      <c r="O3" s="149"/>
      <c r="P3" s="149"/>
      <c r="Q3" s="149"/>
      <c r="R3" s="149"/>
      <c r="S3" s="149"/>
      <c r="T3" s="149"/>
      <c r="U3" s="149"/>
      <c r="V3" s="150"/>
      <c r="W3" s="148" t="s">
        <v>240</v>
      </c>
      <c r="X3" s="149"/>
      <c r="Y3" s="149"/>
      <c r="Z3" s="149"/>
      <c r="AA3" s="149"/>
      <c r="AB3" s="149"/>
      <c r="AC3" s="149"/>
      <c r="AD3" s="149"/>
      <c r="AE3" s="149"/>
      <c r="AF3" s="150"/>
      <c r="AG3" s="148" t="s">
        <v>241</v>
      </c>
      <c r="AH3" s="149"/>
      <c r="AI3" s="149"/>
      <c r="AJ3" s="149"/>
      <c r="AK3" s="149"/>
      <c r="AL3" s="149"/>
      <c r="AM3" s="149"/>
      <c r="AN3" s="149"/>
      <c r="AO3" s="149"/>
      <c r="AP3" s="150"/>
      <c r="AQ3" s="148" t="s">
        <v>240</v>
      </c>
      <c r="AR3" s="149"/>
      <c r="AS3" s="149"/>
      <c r="AT3" s="149"/>
      <c r="AU3" s="149"/>
      <c r="AV3" s="149"/>
      <c r="AW3" s="149"/>
      <c r="AX3" s="149"/>
      <c r="AY3" s="149"/>
      <c r="AZ3" s="150"/>
      <c r="BA3" s="148" t="s">
        <v>241</v>
      </c>
      <c r="BB3" s="149"/>
      <c r="BC3" s="149"/>
      <c r="BD3" s="149"/>
      <c r="BE3" s="149"/>
      <c r="BF3" s="149"/>
      <c r="BG3" s="149"/>
      <c r="BH3" s="149"/>
      <c r="BI3" s="149"/>
      <c r="BJ3" s="150"/>
      <c r="BK3" s="151"/>
      <c r="BL3" s="152"/>
      <c r="BM3" s="152"/>
      <c r="BN3" s="152"/>
      <c r="BO3" s="152"/>
      <c r="BP3" s="152"/>
      <c r="BQ3" s="152"/>
      <c r="BR3" s="152"/>
      <c r="BS3" s="152"/>
      <c r="BT3" s="152"/>
      <c r="BU3" s="152"/>
      <c r="BV3" s="152"/>
      <c r="BW3" s="152"/>
      <c r="BX3" s="152"/>
      <c r="BY3" s="152"/>
      <c r="BZ3" s="152"/>
      <c r="CA3" s="152"/>
      <c r="CB3" s="152"/>
      <c r="CC3" s="152"/>
      <c r="CD3" s="152"/>
    </row>
    <row r="4" spans="1:82" s="153" customFormat="1" ht="18">
      <c r="A4" s="140"/>
      <c r="B4" s="141"/>
      <c r="C4" s="154" t="s">
        <v>242</v>
      </c>
      <c r="D4" s="155"/>
      <c r="E4" s="155"/>
      <c r="F4" s="155"/>
      <c r="G4" s="156"/>
      <c r="H4" s="157" t="s">
        <v>243</v>
      </c>
      <c r="I4" s="158"/>
      <c r="J4" s="158"/>
      <c r="K4" s="158"/>
      <c r="L4" s="159"/>
      <c r="M4" s="154" t="s">
        <v>242</v>
      </c>
      <c r="N4" s="155"/>
      <c r="O4" s="155"/>
      <c r="P4" s="155"/>
      <c r="Q4" s="156"/>
      <c r="R4" s="157" t="s">
        <v>243</v>
      </c>
      <c r="S4" s="158"/>
      <c r="T4" s="158"/>
      <c r="U4" s="158"/>
      <c r="V4" s="159"/>
      <c r="W4" s="154" t="s">
        <v>242</v>
      </c>
      <c r="X4" s="155"/>
      <c r="Y4" s="155"/>
      <c r="Z4" s="155"/>
      <c r="AA4" s="156"/>
      <c r="AB4" s="157" t="s">
        <v>243</v>
      </c>
      <c r="AC4" s="158"/>
      <c r="AD4" s="158"/>
      <c r="AE4" s="158"/>
      <c r="AF4" s="159"/>
      <c r="AG4" s="154" t="s">
        <v>242</v>
      </c>
      <c r="AH4" s="155"/>
      <c r="AI4" s="155"/>
      <c r="AJ4" s="155"/>
      <c r="AK4" s="156"/>
      <c r="AL4" s="157" t="s">
        <v>243</v>
      </c>
      <c r="AM4" s="158"/>
      <c r="AN4" s="158"/>
      <c r="AO4" s="158"/>
      <c r="AP4" s="159"/>
      <c r="AQ4" s="154" t="s">
        <v>242</v>
      </c>
      <c r="AR4" s="155"/>
      <c r="AS4" s="155"/>
      <c r="AT4" s="155"/>
      <c r="AU4" s="156"/>
      <c r="AV4" s="157" t="s">
        <v>243</v>
      </c>
      <c r="AW4" s="158"/>
      <c r="AX4" s="158"/>
      <c r="AY4" s="158"/>
      <c r="AZ4" s="159"/>
      <c r="BA4" s="154" t="s">
        <v>242</v>
      </c>
      <c r="BB4" s="155"/>
      <c r="BC4" s="155"/>
      <c r="BD4" s="155"/>
      <c r="BE4" s="156"/>
      <c r="BF4" s="157" t="s">
        <v>243</v>
      </c>
      <c r="BG4" s="158"/>
      <c r="BH4" s="158"/>
      <c r="BI4" s="158"/>
      <c r="BJ4" s="159"/>
      <c r="BK4" s="151"/>
      <c r="BL4" s="152"/>
      <c r="BM4" s="152"/>
      <c r="BN4" s="152"/>
      <c r="BO4" s="152"/>
      <c r="BP4" s="152"/>
      <c r="BQ4" s="152"/>
      <c r="BR4" s="152"/>
      <c r="BS4" s="152"/>
      <c r="BT4" s="152"/>
      <c r="BU4" s="152"/>
      <c r="BV4" s="152"/>
      <c r="BW4" s="152"/>
      <c r="BX4" s="152"/>
      <c r="BY4" s="152"/>
      <c r="BZ4" s="152"/>
      <c r="CA4" s="152"/>
      <c r="CB4" s="152"/>
      <c r="CC4" s="152"/>
      <c r="CD4" s="152"/>
    </row>
    <row r="5" spans="1:107" s="167" customFormat="1" ht="15" customHeight="1">
      <c r="A5" s="140"/>
      <c r="B5" s="141"/>
      <c r="C5" s="160">
        <v>1</v>
      </c>
      <c r="D5" s="161">
        <v>2</v>
      </c>
      <c r="E5" s="161">
        <v>3</v>
      </c>
      <c r="F5" s="161">
        <v>4</v>
      </c>
      <c r="G5" s="162">
        <v>5</v>
      </c>
      <c r="H5" s="160">
        <v>1</v>
      </c>
      <c r="I5" s="161">
        <v>2</v>
      </c>
      <c r="J5" s="161">
        <v>3</v>
      </c>
      <c r="K5" s="161">
        <v>4</v>
      </c>
      <c r="L5" s="162">
        <v>5</v>
      </c>
      <c r="M5" s="160">
        <v>1</v>
      </c>
      <c r="N5" s="161">
        <v>2</v>
      </c>
      <c r="O5" s="161">
        <v>3</v>
      </c>
      <c r="P5" s="161">
        <v>4</v>
      </c>
      <c r="Q5" s="162">
        <v>5</v>
      </c>
      <c r="R5" s="160">
        <v>1</v>
      </c>
      <c r="S5" s="161">
        <v>2</v>
      </c>
      <c r="T5" s="161">
        <v>3</v>
      </c>
      <c r="U5" s="161">
        <v>4</v>
      </c>
      <c r="V5" s="162">
        <v>5</v>
      </c>
      <c r="W5" s="160">
        <v>1</v>
      </c>
      <c r="X5" s="161">
        <v>2</v>
      </c>
      <c r="Y5" s="161">
        <v>3</v>
      </c>
      <c r="Z5" s="161">
        <v>4</v>
      </c>
      <c r="AA5" s="162">
        <v>5</v>
      </c>
      <c r="AB5" s="160">
        <v>1</v>
      </c>
      <c r="AC5" s="161">
        <v>2</v>
      </c>
      <c r="AD5" s="161">
        <v>3</v>
      </c>
      <c r="AE5" s="161">
        <v>4</v>
      </c>
      <c r="AF5" s="162">
        <v>5</v>
      </c>
      <c r="AG5" s="160">
        <v>1</v>
      </c>
      <c r="AH5" s="161">
        <v>2</v>
      </c>
      <c r="AI5" s="161">
        <v>3</v>
      </c>
      <c r="AJ5" s="161">
        <v>4</v>
      </c>
      <c r="AK5" s="162">
        <v>5</v>
      </c>
      <c r="AL5" s="160">
        <v>1</v>
      </c>
      <c r="AM5" s="161">
        <v>2</v>
      </c>
      <c r="AN5" s="161">
        <v>3</v>
      </c>
      <c r="AO5" s="161">
        <v>4</v>
      </c>
      <c r="AP5" s="162">
        <v>5</v>
      </c>
      <c r="AQ5" s="160">
        <v>1</v>
      </c>
      <c r="AR5" s="161">
        <v>2</v>
      </c>
      <c r="AS5" s="161">
        <v>3</v>
      </c>
      <c r="AT5" s="161">
        <v>4</v>
      </c>
      <c r="AU5" s="162">
        <v>5</v>
      </c>
      <c r="AV5" s="160">
        <v>1</v>
      </c>
      <c r="AW5" s="161">
        <v>2</v>
      </c>
      <c r="AX5" s="161">
        <v>3</v>
      </c>
      <c r="AY5" s="161">
        <v>4</v>
      </c>
      <c r="AZ5" s="162">
        <v>5</v>
      </c>
      <c r="BA5" s="160">
        <v>1</v>
      </c>
      <c r="BB5" s="161">
        <v>2</v>
      </c>
      <c r="BC5" s="161">
        <v>3</v>
      </c>
      <c r="BD5" s="161">
        <v>4</v>
      </c>
      <c r="BE5" s="162">
        <v>5</v>
      </c>
      <c r="BF5" s="160">
        <v>1</v>
      </c>
      <c r="BG5" s="161">
        <v>2</v>
      </c>
      <c r="BH5" s="161">
        <v>3</v>
      </c>
      <c r="BI5" s="161">
        <v>4</v>
      </c>
      <c r="BJ5" s="162">
        <v>5</v>
      </c>
      <c r="BK5" s="163"/>
      <c r="BL5" s="164"/>
      <c r="BM5" s="164"/>
      <c r="BN5" s="164"/>
      <c r="BO5" s="165"/>
      <c r="BP5" s="165"/>
      <c r="BQ5" s="165"/>
      <c r="BR5" s="165"/>
      <c r="BS5" s="165"/>
      <c r="BT5" s="165"/>
      <c r="BU5" s="165"/>
      <c r="BV5" s="165"/>
      <c r="BW5" s="165"/>
      <c r="BX5" s="165"/>
      <c r="BY5" s="165"/>
      <c r="BZ5" s="165"/>
      <c r="CA5" s="165"/>
      <c r="CB5" s="165"/>
      <c r="CC5" s="165"/>
      <c r="CD5" s="165"/>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row>
    <row r="6" spans="1:63" ht="15">
      <c r="A6" s="168" t="s">
        <v>244</v>
      </c>
      <c r="B6" s="169" t="s">
        <v>245</v>
      </c>
      <c r="C6" s="170"/>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2"/>
    </row>
    <row r="7" spans="1:63" ht="15">
      <c r="A7" s="168" t="s">
        <v>246</v>
      </c>
      <c r="B7" s="173" t="s">
        <v>247</v>
      </c>
      <c r="C7" s="170"/>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2"/>
    </row>
    <row r="8" spans="1:63" ht="15">
      <c r="A8" s="168"/>
      <c r="B8" s="174" t="s">
        <v>248</v>
      </c>
      <c r="C8" s="175"/>
      <c r="D8" s="176"/>
      <c r="E8" s="176"/>
      <c r="F8" s="176"/>
      <c r="G8" s="177"/>
      <c r="H8" s="175"/>
      <c r="I8" s="176"/>
      <c r="J8" s="176"/>
      <c r="K8" s="176"/>
      <c r="L8" s="177"/>
      <c r="M8" s="175"/>
      <c r="N8" s="176"/>
      <c r="O8" s="176"/>
      <c r="P8" s="176"/>
      <c r="Q8" s="177"/>
      <c r="R8" s="175"/>
      <c r="S8" s="176"/>
      <c r="T8" s="176"/>
      <c r="U8" s="176"/>
      <c r="V8" s="177"/>
      <c r="W8" s="175"/>
      <c r="X8" s="176"/>
      <c r="Y8" s="176"/>
      <c r="Z8" s="176"/>
      <c r="AA8" s="177"/>
      <c r="AB8" s="175"/>
      <c r="AC8" s="176"/>
      <c r="AD8" s="176"/>
      <c r="AE8" s="176"/>
      <c r="AF8" s="177"/>
      <c r="AG8" s="175"/>
      <c r="AH8" s="176"/>
      <c r="AI8" s="176"/>
      <c r="AJ8" s="176"/>
      <c r="AK8" s="177"/>
      <c r="AL8" s="175"/>
      <c r="AM8" s="176"/>
      <c r="AN8" s="176"/>
      <c r="AO8" s="176"/>
      <c r="AP8" s="177"/>
      <c r="AQ8" s="175"/>
      <c r="AR8" s="176"/>
      <c r="AS8" s="176"/>
      <c r="AT8" s="176"/>
      <c r="AU8" s="177"/>
      <c r="AV8" s="175"/>
      <c r="AW8" s="176"/>
      <c r="AX8" s="176"/>
      <c r="AY8" s="176"/>
      <c r="AZ8" s="177"/>
      <c r="BA8" s="175"/>
      <c r="BB8" s="176"/>
      <c r="BC8" s="176"/>
      <c r="BD8" s="176"/>
      <c r="BE8" s="177"/>
      <c r="BF8" s="175"/>
      <c r="BG8" s="176"/>
      <c r="BH8" s="176"/>
      <c r="BI8" s="176"/>
      <c r="BJ8" s="177"/>
      <c r="BK8" s="178"/>
    </row>
    <row r="9" spans="1:63" ht="15">
      <c r="A9" s="168"/>
      <c r="B9" s="174" t="s">
        <v>249</v>
      </c>
      <c r="C9" s="175"/>
      <c r="D9" s="176"/>
      <c r="E9" s="176"/>
      <c r="F9" s="176"/>
      <c r="G9" s="177"/>
      <c r="H9" s="175"/>
      <c r="I9" s="176"/>
      <c r="J9" s="176"/>
      <c r="K9" s="176"/>
      <c r="L9" s="177"/>
      <c r="M9" s="175"/>
      <c r="N9" s="176"/>
      <c r="O9" s="176"/>
      <c r="P9" s="176"/>
      <c r="Q9" s="177"/>
      <c r="R9" s="175"/>
      <c r="S9" s="176"/>
      <c r="T9" s="176"/>
      <c r="U9" s="176"/>
      <c r="V9" s="177"/>
      <c r="W9" s="175"/>
      <c r="X9" s="176"/>
      <c r="Y9" s="176"/>
      <c r="Z9" s="176"/>
      <c r="AA9" s="177"/>
      <c r="AB9" s="175"/>
      <c r="AC9" s="176"/>
      <c r="AD9" s="176"/>
      <c r="AE9" s="176"/>
      <c r="AF9" s="177"/>
      <c r="AG9" s="175"/>
      <c r="AH9" s="176"/>
      <c r="AI9" s="176"/>
      <c r="AJ9" s="176"/>
      <c r="AK9" s="177"/>
      <c r="AL9" s="175"/>
      <c r="AM9" s="176"/>
      <c r="AN9" s="176"/>
      <c r="AO9" s="176"/>
      <c r="AP9" s="177"/>
      <c r="AQ9" s="175"/>
      <c r="AR9" s="176"/>
      <c r="AS9" s="176"/>
      <c r="AT9" s="176"/>
      <c r="AU9" s="177"/>
      <c r="AV9" s="175"/>
      <c r="AW9" s="176"/>
      <c r="AX9" s="176"/>
      <c r="AY9" s="176"/>
      <c r="AZ9" s="177"/>
      <c r="BA9" s="175"/>
      <c r="BB9" s="176"/>
      <c r="BC9" s="176"/>
      <c r="BD9" s="176"/>
      <c r="BE9" s="177"/>
      <c r="BF9" s="175"/>
      <c r="BG9" s="176"/>
      <c r="BH9" s="176"/>
      <c r="BI9" s="176"/>
      <c r="BJ9" s="177"/>
      <c r="BK9" s="178"/>
    </row>
    <row r="10" spans="1:63" ht="15">
      <c r="A10" s="168" t="s">
        <v>250</v>
      </c>
      <c r="B10" s="173" t="s">
        <v>251</v>
      </c>
      <c r="C10" s="170"/>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2"/>
    </row>
    <row r="11" spans="1:63" ht="15">
      <c r="A11" s="168"/>
      <c r="B11" s="174" t="s">
        <v>248</v>
      </c>
      <c r="C11" s="175"/>
      <c r="D11" s="176"/>
      <c r="E11" s="176"/>
      <c r="F11" s="176"/>
      <c r="G11" s="177"/>
      <c r="H11" s="175"/>
      <c r="I11" s="176"/>
      <c r="J11" s="176"/>
      <c r="K11" s="176"/>
      <c r="L11" s="177"/>
      <c r="M11" s="175"/>
      <c r="N11" s="176"/>
      <c r="O11" s="176"/>
      <c r="P11" s="176"/>
      <c r="Q11" s="177"/>
      <c r="R11" s="175"/>
      <c r="S11" s="176"/>
      <c r="T11" s="176"/>
      <c r="U11" s="176"/>
      <c r="V11" s="177"/>
      <c r="W11" s="175"/>
      <c r="X11" s="176"/>
      <c r="Y11" s="176"/>
      <c r="Z11" s="176"/>
      <c r="AA11" s="177"/>
      <c r="AB11" s="175"/>
      <c r="AC11" s="176"/>
      <c r="AD11" s="176"/>
      <c r="AE11" s="176"/>
      <c r="AF11" s="177"/>
      <c r="AG11" s="175"/>
      <c r="AH11" s="176"/>
      <c r="AI11" s="176"/>
      <c r="AJ11" s="176"/>
      <c r="AK11" s="177"/>
      <c r="AL11" s="175"/>
      <c r="AM11" s="176"/>
      <c r="AN11" s="176"/>
      <c r="AO11" s="176"/>
      <c r="AP11" s="177"/>
      <c r="AQ11" s="175"/>
      <c r="AR11" s="176"/>
      <c r="AS11" s="176"/>
      <c r="AT11" s="176"/>
      <c r="AU11" s="177"/>
      <c r="AV11" s="175"/>
      <c r="AW11" s="176"/>
      <c r="AX11" s="176"/>
      <c r="AY11" s="176"/>
      <c r="AZ11" s="177"/>
      <c r="BA11" s="175"/>
      <c r="BB11" s="176"/>
      <c r="BC11" s="176"/>
      <c r="BD11" s="176"/>
      <c r="BE11" s="177"/>
      <c r="BF11" s="175"/>
      <c r="BG11" s="176"/>
      <c r="BH11" s="176"/>
      <c r="BI11" s="176"/>
      <c r="BJ11" s="177"/>
      <c r="BK11" s="178"/>
    </row>
    <row r="12" spans="1:63" ht="15">
      <c r="A12" s="168"/>
      <c r="B12" s="174" t="s">
        <v>252</v>
      </c>
      <c r="C12" s="175"/>
      <c r="D12" s="176"/>
      <c r="E12" s="176"/>
      <c r="F12" s="176"/>
      <c r="G12" s="177"/>
      <c r="H12" s="175"/>
      <c r="I12" s="176"/>
      <c r="J12" s="176"/>
      <c r="K12" s="176"/>
      <c r="L12" s="177"/>
      <c r="M12" s="175"/>
      <c r="N12" s="176"/>
      <c r="O12" s="176"/>
      <c r="P12" s="176"/>
      <c r="Q12" s="177"/>
      <c r="R12" s="175"/>
      <c r="S12" s="176"/>
      <c r="T12" s="176"/>
      <c r="U12" s="176"/>
      <c r="V12" s="177"/>
      <c r="W12" s="175"/>
      <c r="X12" s="176"/>
      <c r="Y12" s="176"/>
      <c r="Z12" s="176"/>
      <c r="AA12" s="177"/>
      <c r="AB12" s="175"/>
      <c r="AC12" s="176"/>
      <c r="AD12" s="176"/>
      <c r="AE12" s="176"/>
      <c r="AF12" s="177"/>
      <c r="AG12" s="175"/>
      <c r="AH12" s="176"/>
      <c r="AI12" s="176"/>
      <c r="AJ12" s="176"/>
      <c r="AK12" s="177"/>
      <c r="AL12" s="175"/>
      <c r="AM12" s="176"/>
      <c r="AN12" s="176"/>
      <c r="AO12" s="176"/>
      <c r="AP12" s="177"/>
      <c r="AQ12" s="175"/>
      <c r="AR12" s="176"/>
      <c r="AS12" s="176"/>
      <c r="AT12" s="176"/>
      <c r="AU12" s="177"/>
      <c r="AV12" s="175"/>
      <c r="AW12" s="176"/>
      <c r="AX12" s="176"/>
      <c r="AY12" s="176"/>
      <c r="AZ12" s="177"/>
      <c r="BA12" s="175"/>
      <c r="BB12" s="176"/>
      <c r="BC12" s="176"/>
      <c r="BD12" s="176"/>
      <c r="BE12" s="177"/>
      <c r="BF12" s="175"/>
      <c r="BG12" s="176"/>
      <c r="BH12" s="176"/>
      <c r="BI12" s="176"/>
      <c r="BJ12" s="177"/>
      <c r="BK12" s="178"/>
    </row>
    <row r="13" spans="1:63" ht="15">
      <c r="A13" s="168" t="s">
        <v>253</v>
      </c>
      <c r="B13" s="173" t="s">
        <v>254</v>
      </c>
      <c r="C13" s="170"/>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2"/>
    </row>
    <row r="14" spans="1:63" ht="15">
      <c r="A14" s="168"/>
      <c r="B14" s="174" t="s">
        <v>248</v>
      </c>
      <c r="C14" s="175"/>
      <c r="D14" s="176"/>
      <c r="E14" s="176"/>
      <c r="F14" s="176"/>
      <c r="G14" s="177"/>
      <c r="H14" s="175"/>
      <c r="I14" s="176"/>
      <c r="J14" s="176"/>
      <c r="K14" s="176"/>
      <c r="L14" s="177"/>
      <c r="M14" s="175"/>
      <c r="N14" s="176"/>
      <c r="O14" s="176"/>
      <c r="P14" s="176"/>
      <c r="Q14" s="177"/>
      <c r="R14" s="175"/>
      <c r="S14" s="176"/>
      <c r="T14" s="176"/>
      <c r="U14" s="176"/>
      <c r="V14" s="177"/>
      <c r="W14" s="175"/>
      <c r="X14" s="176"/>
      <c r="Y14" s="176"/>
      <c r="Z14" s="176"/>
      <c r="AA14" s="177"/>
      <c r="AB14" s="175"/>
      <c r="AC14" s="176"/>
      <c r="AD14" s="176"/>
      <c r="AE14" s="176"/>
      <c r="AF14" s="177"/>
      <c r="AG14" s="175"/>
      <c r="AH14" s="176"/>
      <c r="AI14" s="176"/>
      <c r="AJ14" s="176"/>
      <c r="AK14" s="177"/>
      <c r="AL14" s="175"/>
      <c r="AM14" s="176"/>
      <c r="AN14" s="176"/>
      <c r="AO14" s="176"/>
      <c r="AP14" s="177"/>
      <c r="AQ14" s="175"/>
      <c r="AR14" s="176"/>
      <c r="AS14" s="176"/>
      <c r="AT14" s="176"/>
      <c r="AU14" s="177"/>
      <c r="AV14" s="175"/>
      <c r="AW14" s="176"/>
      <c r="AX14" s="176"/>
      <c r="AY14" s="176"/>
      <c r="AZ14" s="177"/>
      <c r="BA14" s="175"/>
      <c r="BB14" s="176"/>
      <c r="BC14" s="176"/>
      <c r="BD14" s="176"/>
      <c r="BE14" s="177"/>
      <c r="BF14" s="175"/>
      <c r="BG14" s="176"/>
      <c r="BH14" s="176"/>
      <c r="BI14" s="176"/>
      <c r="BJ14" s="177"/>
      <c r="BK14" s="178"/>
    </row>
    <row r="15" spans="1:63" ht="15">
      <c r="A15" s="168"/>
      <c r="B15" s="174" t="s">
        <v>255</v>
      </c>
      <c r="C15" s="175"/>
      <c r="D15" s="176"/>
      <c r="E15" s="176"/>
      <c r="F15" s="176"/>
      <c r="G15" s="177"/>
      <c r="H15" s="175"/>
      <c r="I15" s="176"/>
      <c r="J15" s="176"/>
      <c r="K15" s="176"/>
      <c r="L15" s="177"/>
      <c r="M15" s="175"/>
      <c r="N15" s="176"/>
      <c r="O15" s="176"/>
      <c r="P15" s="176"/>
      <c r="Q15" s="177"/>
      <c r="R15" s="175"/>
      <c r="S15" s="176"/>
      <c r="T15" s="176"/>
      <c r="U15" s="176"/>
      <c r="V15" s="177"/>
      <c r="W15" s="175"/>
      <c r="X15" s="176"/>
      <c r="Y15" s="176"/>
      <c r="Z15" s="176"/>
      <c r="AA15" s="177"/>
      <c r="AB15" s="175"/>
      <c r="AC15" s="176"/>
      <c r="AD15" s="176"/>
      <c r="AE15" s="176"/>
      <c r="AF15" s="177"/>
      <c r="AG15" s="175"/>
      <c r="AH15" s="176"/>
      <c r="AI15" s="176"/>
      <c r="AJ15" s="176"/>
      <c r="AK15" s="177"/>
      <c r="AL15" s="175"/>
      <c r="AM15" s="176"/>
      <c r="AN15" s="176"/>
      <c r="AO15" s="176"/>
      <c r="AP15" s="177"/>
      <c r="AQ15" s="175"/>
      <c r="AR15" s="176"/>
      <c r="AS15" s="176"/>
      <c r="AT15" s="176"/>
      <c r="AU15" s="177"/>
      <c r="AV15" s="175"/>
      <c r="AW15" s="176"/>
      <c r="AX15" s="176"/>
      <c r="AY15" s="176"/>
      <c r="AZ15" s="177"/>
      <c r="BA15" s="175"/>
      <c r="BB15" s="176"/>
      <c r="BC15" s="176"/>
      <c r="BD15" s="176"/>
      <c r="BE15" s="177"/>
      <c r="BF15" s="175"/>
      <c r="BG15" s="176"/>
      <c r="BH15" s="176"/>
      <c r="BI15" s="176"/>
      <c r="BJ15" s="177"/>
      <c r="BK15" s="178"/>
    </row>
    <row r="16" spans="1:63" ht="15">
      <c r="A16" s="168" t="s">
        <v>256</v>
      </c>
      <c r="B16" s="173" t="s">
        <v>257</v>
      </c>
      <c r="C16" s="170"/>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2"/>
    </row>
    <row r="17" spans="1:63" ht="15">
      <c r="A17" s="168"/>
      <c r="B17" s="174" t="s">
        <v>248</v>
      </c>
      <c r="C17" s="175"/>
      <c r="D17" s="176"/>
      <c r="E17" s="176"/>
      <c r="F17" s="176"/>
      <c r="G17" s="177"/>
      <c r="H17" s="175"/>
      <c r="I17" s="176"/>
      <c r="J17" s="176"/>
      <c r="K17" s="176"/>
      <c r="L17" s="177"/>
      <c r="M17" s="175"/>
      <c r="N17" s="176"/>
      <c r="O17" s="176"/>
      <c r="P17" s="176"/>
      <c r="Q17" s="177"/>
      <c r="R17" s="175"/>
      <c r="S17" s="176"/>
      <c r="T17" s="176"/>
      <c r="U17" s="176"/>
      <c r="V17" s="177"/>
      <c r="W17" s="175"/>
      <c r="X17" s="176"/>
      <c r="Y17" s="176"/>
      <c r="Z17" s="176"/>
      <c r="AA17" s="177"/>
      <c r="AB17" s="175"/>
      <c r="AC17" s="176"/>
      <c r="AD17" s="176"/>
      <c r="AE17" s="176"/>
      <c r="AF17" s="177"/>
      <c r="AG17" s="175"/>
      <c r="AH17" s="176"/>
      <c r="AI17" s="176"/>
      <c r="AJ17" s="176"/>
      <c r="AK17" s="177"/>
      <c r="AL17" s="175"/>
      <c r="AM17" s="176"/>
      <c r="AN17" s="176"/>
      <c r="AO17" s="176"/>
      <c r="AP17" s="177"/>
      <c r="AQ17" s="175"/>
      <c r="AR17" s="176"/>
      <c r="AS17" s="176"/>
      <c r="AT17" s="176"/>
      <c r="AU17" s="177"/>
      <c r="AV17" s="175"/>
      <c r="AW17" s="176"/>
      <c r="AX17" s="176"/>
      <c r="AY17" s="176"/>
      <c r="AZ17" s="177"/>
      <c r="BA17" s="175"/>
      <c r="BB17" s="176"/>
      <c r="BC17" s="176"/>
      <c r="BD17" s="176"/>
      <c r="BE17" s="177"/>
      <c r="BF17" s="175"/>
      <c r="BG17" s="176"/>
      <c r="BH17" s="176"/>
      <c r="BI17" s="176"/>
      <c r="BJ17" s="177"/>
      <c r="BK17" s="178"/>
    </row>
    <row r="18" spans="1:63" ht="15">
      <c r="A18" s="168"/>
      <c r="B18" s="174" t="s">
        <v>258</v>
      </c>
      <c r="C18" s="175"/>
      <c r="D18" s="176"/>
      <c r="E18" s="176"/>
      <c r="F18" s="176"/>
      <c r="G18" s="177"/>
      <c r="H18" s="175"/>
      <c r="I18" s="176"/>
      <c r="J18" s="176"/>
      <c r="K18" s="176"/>
      <c r="L18" s="177"/>
      <c r="M18" s="175"/>
      <c r="N18" s="176"/>
      <c r="O18" s="176"/>
      <c r="P18" s="176"/>
      <c r="Q18" s="177"/>
      <c r="R18" s="175"/>
      <c r="S18" s="176"/>
      <c r="T18" s="176"/>
      <c r="U18" s="176"/>
      <c r="V18" s="177"/>
      <c r="W18" s="175"/>
      <c r="X18" s="176"/>
      <c r="Y18" s="176"/>
      <c r="Z18" s="176"/>
      <c r="AA18" s="177"/>
      <c r="AB18" s="175"/>
      <c r="AC18" s="176"/>
      <c r="AD18" s="176"/>
      <c r="AE18" s="176"/>
      <c r="AF18" s="177"/>
      <c r="AG18" s="175"/>
      <c r="AH18" s="176"/>
      <c r="AI18" s="176"/>
      <c r="AJ18" s="176"/>
      <c r="AK18" s="177"/>
      <c r="AL18" s="175"/>
      <c r="AM18" s="176"/>
      <c r="AN18" s="176"/>
      <c r="AO18" s="176"/>
      <c r="AP18" s="177"/>
      <c r="AQ18" s="175"/>
      <c r="AR18" s="176"/>
      <c r="AS18" s="176"/>
      <c r="AT18" s="176"/>
      <c r="AU18" s="177"/>
      <c r="AV18" s="175"/>
      <c r="AW18" s="176"/>
      <c r="AX18" s="176"/>
      <c r="AY18" s="176"/>
      <c r="AZ18" s="177"/>
      <c r="BA18" s="175"/>
      <c r="BB18" s="176"/>
      <c r="BC18" s="176"/>
      <c r="BD18" s="176"/>
      <c r="BE18" s="177"/>
      <c r="BF18" s="175"/>
      <c r="BG18" s="176"/>
      <c r="BH18" s="176"/>
      <c r="BI18" s="176"/>
      <c r="BJ18" s="177"/>
      <c r="BK18" s="178"/>
    </row>
    <row r="19" spans="1:63" ht="15">
      <c r="A19" s="168" t="s">
        <v>259</v>
      </c>
      <c r="B19" s="179" t="s">
        <v>260</v>
      </c>
      <c r="C19" s="170"/>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c r="BD19" s="171"/>
      <c r="BE19" s="171"/>
      <c r="BF19" s="171"/>
      <c r="BG19" s="171"/>
      <c r="BH19" s="171"/>
      <c r="BI19" s="171"/>
      <c r="BJ19" s="171"/>
      <c r="BK19" s="172"/>
    </row>
    <row r="20" spans="1:63" ht="15">
      <c r="A20" s="168"/>
      <c r="B20" s="174" t="s">
        <v>261</v>
      </c>
      <c r="C20" s="175"/>
      <c r="D20" s="176">
        <v>262.0179822403921</v>
      </c>
      <c r="E20" s="176"/>
      <c r="F20" s="176"/>
      <c r="G20" s="177"/>
      <c r="H20" s="175"/>
      <c r="I20" s="176"/>
      <c r="J20" s="180">
        <v>1319.3712637446765</v>
      </c>
      <c r="K20" s="176"/>
      <c r="L20" s="177"/>
      <c r="M20" s="175"/>
      <c r="N20" s="176"/>
      <c r="O20" s="176"/>
      <c r="P20" s="176"/>
      <c r="Q20" s="177"/>
      <c r="R20" s="175"/>
      <c r="S20" s="176"/>
      <c r="T20" s="180">
        <v>51.480712735839994</v>
      </c>
      <c r="U20" s="176"/>
      <c r="V20" s="177"/>
      <c r="W20" s="175"/>
      <c r="X20" s="176"/>
      <c r="Z20" s="176"/>
      <c r="AA20" s="177"/>
      <c r="AB20" s="175"/>
      <c r="AC20" s="176"/>
      <c r="AD20" s="180">
        <v>41.8024101348</v>
      </c>
      <c r="AE20" s="176"/>
      <c r="AF20" s="177"/>
      <c r="AG20" s="175"/>
      <c r="AH20" s="176"/>
      <c r="AI20" s="176"/>
      <c r="AJ20" s="176"/>
      <c r="AK20" s="177"/>
      <c r="AL20" s="175"/>
      <c r="AM20" s="176"/>
      <c r="AN20" s="180">
        <v>4.6447122372</v>
      </c>
      <c r="AO20" s="176"/>
      <c r="AP20" s="177"/>
      <c r="AQ20" s="175"/>
      <c r="AR20" s="176"/>
      <c r="AS20" s="176"/>
      <c r="AT20" s="176"/>
      <c r="AU20" s="177"/>
      <c r="AV20" s="175"/>
      <c r="AW20" s="176"/>
      <c r="AX20" s="176"/>
      <c r="AY20" s="176"/>
      <c r="AZ20" s="177"/>
      <c r="BA20" s="175"/>
      <c r="BB20" s="176"/>
      <c r="BC20" s="176"/>
      <c r="BD20" s="176"/>
      <c r="BE20" s="177"/>
      <c r="BF20" s="175"/>
      <c r="BG20" s="176"/>
      <c r="BH20" s="176"/>
      <c r="BI20" s="176"/>
      <c r="BJ20" s="177"/>
      <c r="BK20" s="181">
        <f>D20+J20+T20+AD20+AN20</f>
        <v>1679.3170810929087</v>
      </c>
    </row>
    <row r="21" spans="1:63" ht="15">
      <c r="A21" s="168"/>
      <c r="B21" s="174" t="s">
        <v>262</v>
      </c>
      <c r="C21" s="175"/>
      <c r="D21" s="176">
        <f>SUM(D20)</f>
        <v>262.0179822403921</v>
      </c>
      <c r="E21" s="176"/>
      <c r="F21" s="176"/>
      <c r="G21" s="177"/>
      <c r="H21" s="175"/>
      <c r="I21" s="176"/>
      <c r="J21" s="180">
        <f>SUM(J20)</f>
        <v>1319.3712637446765</v>
      </c>
      <c r="K21" s="176"/>
      <c r="L21" s="177"/>
      <c r="M21" s="175"/>
      <c r="N21" s="176"/>
      <c r="O21" s="176"/>
      <c r="P21" s="176"/>
      <c r="Q21" s="177"/>
      <c r="R21" s="175"/>
      <c r="S21" s="176"/>
      <c r="T21" s="180">
        <f>SUM(T20)</f>
        <v>51.480712735839994</v>
      </c>
      <c r="U21" s="176"/>
      <c r="V21" s="177"/>
      <c r="W21" s="175"/>
      <c r="X21" s="176"/>
      <c r="Y21" s="176"/>
      <c r="Z21" s="176"/>
      <c r="AA21" s="177"/>
      <c r="AB21" s="175"/>
      <c r="AC21" s="176"/>
      <c r="AD21" s="180">
        <f>SUM(AD20)</f>
        <v>41.8024101348</v>
      </c>
      <c r="AE21" s="176"/>
      <c r="AF21" s="177"/>
      <c r="AG21" s="175"/>
      <c r="AH21" s="176"/>
      <c r="AI21" s="176"/>
      <c r="AJ21" s="176"/>
      <c r="AK21" s="177"/>
      <c r="AL21" s="175"/>
      <c r="AM21" s="176"/>
      <c r="AN21" s="180">
        <f>SUM(AN20)</f>
        <v>4.6447122372</v>
      </c>
      <c r="AO21" s="176"/>
      <c r="AP21" s="177"/>
      <c r="AQ21" s="175"/>
      <c r="AR21" s="176"/>
      <c r="AS21" s="176"/>
      <c r="AT21" s="176"/>
      <c r="AU21" s="177"/>
      <c r="AV21" s="175"/>
      <c r="AW21" s="176"/>
      <c r="AX21" s="176"/>
      <c r="AY21" s="176"/>
      <c r="AZ21" s="177"/>
      <c r="BA21" s="175"/>
      <c r="BB21" s="176"/>
      <c r="BC21" s="176"/>
      <c r="BD21" s="176"/>
      <c r="BE21" s="177"/>
      <c r="BF21" s="175"/>
      <c r="BG21" s="176"/>
      <c r="BH21" s="176"/>
      <c r="BI21" s="176"/>
      <c r="BJ21" s="177"/>
      <c r="BK21" s="181">
        <f>D21+J21+T21+AD21+AN21</f>
        <v>1679.3170810929087</v>
      </c>
    </row>
    <row r="22" spans="1:63" ht="15">
      <c r="A22" s="168" t="s">
        <v>263</v>
      </c>
      <c r="B22" s="173" t="s">
        <v>264</v>
      </c>
      <c r="C22" s="170"/>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71"/>
      <c r="BK22" s="172"/>
    </row>
    <row r="23" spans="1:63" ht="15">
      <c r="A23" s="168"/>
      <c r="B23" s="174" t="s">
        <v>248</v>
      </c>
      <c r="C23" s="175"/>
      <c r="D23" s="176"/>
      <c r="E23" s="176"/>
      <c r="F23" s="176"/>
      <c r="G23" s="177"/>
      <c r="H23" s="175"/>
      <c r="I23" s="176"/>
      <c r="J23" s="176"/>
      <c r="K23" s="176"/>
      <c r="L23" s="177"/>
      <c r="M23" s="175"/>
      <c r="N23" s="176"/>
      <c r="O23" s="176"/>
      <c r="P23" s="176"/>
      <c r="Q23" s="177"/>
      <c r="R23" s="175"/>
      <c r="S23" s="176"/>
      <c r="T23" s="176"/>
      <c r="U23" s="176"/>
      <c r="V23" s="177"/>
      <c r="W23" s="175"/>
      <c r="X23" s="176"/>
      <c r="Y23" s="176"/>
      <c r="Z23" s="176"/>
      <c r="AA23" s="177"/>
      <c r="AB23" s="175"/>
      <c r="AC23" s="176"/>
      <c r="AD23" s="176"/>
      <c r="AE23" s="176"/>
      <c r="AF23" s="177"/>
      <c r="AG23" s="175"/>
      <c r="AH23" s="176"/>
      <c r="AI23" s="176"/>
      <c r="AJ23" s="176"/>
      <c r="AK23" s="177"/>
      <c r="AL23" s="175"/>
      <c r="AM23" s="176"/>
      <c r="AN23" s="176"/>
      <c r="AO23" s="176"/>
      <c r="AP23" s="177"/>
      <c r="AQ23" s="175"/>
      <c r="AR23" s="176"/>
      <c r="AS23" s="176"/>
      <c r="AT23" s="176"/>
      <c r="AU23" s="177"/>
      <c r="AV23" s="175"/>
      <c r="AW23" s="176"/>
      <c r="AX23" s="176"/>
      <c r="AY23" s="176"/>
      <c r="AZ23" s="177"/>
      <c r="BA23" s="175"/>
      <c r="BB23" s="176"/>
      <c r="BC23" s="176"/>
      <c r="BD23" s="176"/>
      <c r="BE23" s="177"/>
      <c r="BF23" s="175"/>
      <c r="BG23" s="176"/>
      <c r="BH23" s="176"/>
      <c r="BI23" s="176"/>
      <c r="BJ23" s="177"/>
      <c r="BK23" s="178"/>
    </row>
    <row r="24" spans="1:63" ht="15">
      <c r="A24" s="168"/>
      <c r="B24" s="174" t="s">
        <v>265</v>
      </c>
      <c r="C24" s="175"/>
      <c r="D24" s="176"/>
      <c r="E24" s="176"/>
      <c r="F24" s="176"/>
      <c r="G24" s="177"/>
      <c r="H24" s="175"/>
      <c r="I24" s="176"/>
      <c r="J24" s="176"/>
      <c r="K24" s="176"/>
      <c r="L24" s="177"/>
      <c r="M24" s="175"/>
      <c r="N24" s="176"/>
      <c r="O24" s="176"/>
      <c r="P24" s="176"/>
      <c r="Q24" s="177"/>
      <c r="R24" s="175"/>
      <c r="S24" s="176"/>
      <c r="T24" s="176"/>
      <c r="U24" s="176"/>
      <c r="V24" s="177"/>
      <c r="W24" s="175"/>
      <c r="X24" s="176"/>
      <c r="Y24" s="176"/>
      <c r="Z24" s="176"/>
      <c r="AA24" s="177"/>
      <c r="AB24" s="175"/>
      <c r="AC24" s="176"/>
      <c r="AD24" s="176"/>
      <c r="AE24" s="176"/>
      <c r="AF24" s="177"/>
      <c r="AG24" s="175"/>
      <c r="AH24" s="176"/>
      <c r="AI24" s="176"/>
      <c r="AJ24" s="176"/>
      <c r="AK24" s="177"/>
      <c r="AL24" s="175"/>
      <c r="AM24" s="176"/>
      <c r="AN24" s="176"/>
      <c r="AO24" s="176"/>
      <c r="AP24" s="177"/>
      <c r="AQ24" s="175"/>
      <c r="AR24" s="176"/>
      <c r="AS24" s="176"/>
      <c r="AT24" s="176"/>
      <c r="AU24" s="177"/>
      <c r="AV24" s="175"/>
      <c r="AW24" s="176"/>
      <c r="AX24" s="176"/>
      <c r="AY24" s="176"/>
      <c r="AZ24" s="177"/>
      <c r="BA24" s="175"/>
      <c r="BB24" s="176"/>
      <c r="BC24" s="176"/>
      <c r="BD24" s="176"/>
      <c r="BE24" s="177"/>
      <c r="BF24" s="175"/>
      <c r="BG24" s="176"/>
      <c r="BH24" s="176"/>
      <c r="BI24" s="176"/>
      <c r="BJ24" s="177"/>
      <c r="BK24" s="178"/>
    </row>
    <row r="25" spans="1:63" ht="15">
      <c r="A25" s="168"/>
      <c r="B25" s="182" t="s">
        <v>266</v>
      </c>
      <c r="C25" s="175"/>
      <c r="D25" s="176"/>
      <c r="E25" s="176"/>
      <c r="F25" s="176"/>
      <c r="G25" s="177"/>
      <c r="H25" s="175"/>
      <c r="I25" s="176"/>
      <c r="J25" s="176"/>
      <c r="K25" s="176"/>
      <c r="L25" s="177"/>
      <c r="M25" s="175"/>
      <c r="N25" s="176"/>
      <c r="O25" s="176"/>
      <c r="P25" s="176"/>
      <c r="Q25" s="177"/>
      <c r="R25" s="175"/>
      <c r="S25" s="176"/>
      <c r="T25" s="176"/>
      <c r="U25" s="176"/>
      <c r="V25" s="177"/>
      <c r="W25" s="175"/>
      <c r="X25" s="176"/>
      <c r="Y25" s="176"/>
      <c r="Z25" s="176"/>
      <c r="AA25" s="177"/>
      <c r="AB25" s="175"/>
      <c r="AC25" s="176"/>
      <c r="AD25" s="176"/>
      <c r="AE25" s="176"/>
      <c r="AF25" s="177"/>
      <c r="AG25" s="175"/>
      <c r="AH25" s="176"/>
      <c r="AI25" s="176"/>
      <c r="AJ25" s="176"/>
      <c r="AK25" s="177"/>
      <c r="AL25" s="175"/>
      <c r="AM25" s="176"/>
      <c r="AN25" s="176"/>
      <c r="AO25" s="176"/>
      <c r="AP25" s="177"/>
      <c r="AQ25" s="175"/>
      <c r="AR25" s="176"/>
      <c r="AS25" s="176"/>
      <c r="AT25" s="176"/>
      <c r="AU25" s="177"/>
      <c r="AV25" s="175"/>
      <c r="AW25" s="176"/>
      <c r="AX25" s="176"/>
      <c r="AY25" s="176"/>
      <c r="AZ25" s="177"/>
      <c r="BA25" s="175"/>
      <c r="BB25" s="176"/>
      <c r="BC25" s="176"/>
      <c r="BD25" s="176"/>
      <c r="BE25" s="177"/>
      <c r="BF25" s="175"/>
      <c r="BG25" s="176"/>
      <c r="BH25" s="176"/>
      <c r="BI25" s="176"/>
      <c r="BJ25" s="177"/>
      <c r="BK25" s="178"/>
    </row>
    <row r="26" spans="1:63" ht="3.75" customHeight="1">
      <c r="A26" s="168"/>
      <c r="B26" s="183"/>
      <c r="C26" s="170"/>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2"/>
    </row>
    <row r="27" spans="1:63" ht="15">
      <c r="A27" s="168" t="s">
        <v>267</v>
      </c>
      <c r="B27" s="169" t="s">
        <v>268</v>
      </c>
      <c r="C27" s="170"/>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2"/>
    </row>
    <row r="28" spans="1:63" s="187" customFormat="1" ht="15">
      <c r="A28" s="168" t="s">
        <v>246</v>
      </c>
      <c r="B28" s="173" t="s">
        <v>269</v>
      </c>
      <c r="C28" s="184"/>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6"/>
    </row>
    <row r="29" spans="1:63" s="187" customFormat="1" ht="15">
      <c r="A29" s="168"/>
      <c r="B29" s="174" t="s">
        <v>248</v>
      </c>
      <c r="C29" s="188"/>
      <c r="D29" s="189"/>
      <c r="E29" s="189"/>
      <c r="F29" s="189"/>
      <c r="G29" s="190"/>
      <c r="H29" s="188"/>
      <c r="I29" s="189"/>
      <c r="J29" s="189"/>
      <c r="K29" s="189"/>
      <c r="L29" s="190"/>
      <c r="M29" s="188"/>
      <c r="N29" s="189"/>
      <c r="O29" s="189"/>
      <c r="P29" s="189"/>
      <c r="Q29" s="190"/>
      <c r="R29" s="188"/>
      <c r="S29" s="189"/>
      <c r="T29" s="189"/>
      <c r="U29" s="189"/>
      <c r="V29" s="190"/>
      <c r="W29" s="188"/>
      <c r="X29" s="189"/>
      <c r="Y29" s="189"/>
      <c r="Z29" s="189"/>
      <c r="AA29" s="190"/>
      <c r="AB29" s="188"/>
      <c r="AC29" s="189"/>
      <c r="AD29" s="189"/>
      <c r="AE29" s="189"/>
      <c r="AF29" s="190"/>
      <c r="AG29" s="188"/>
      <c r="AH29" s="189"/>
      <c r="AI29" s="189"/>
      <c r="AJ29" s="189"/>
      <c r="AK29" s="190"/>
      <c r="AL29" s="188"/>
      <c r="AM29" s="189"/>
      <c r="AN29" s="189"/>
      <c r="AO29" s="189"/>
      <c r="AP29" s="190"/>
      <c r="AQ29" s="188"/>
      <c r="AR29" s="189"/>
      <c r="AS29" s="189"/>
      <c r="AT29" s="189"/>
      <c r="AU29" s="190"/>
      <c r="AV29" s="188"/>
      <c r="AW29" s="189"/>
      <c r="AX29" s="189"/>
      <c r="AY29" s="189"/>
      <c r="AZ29" s="190"/>
      <c r="BA29" s="188"/>
      <c r="BB29" s="189"/>
      <c r="BC29" s="189"/>
      <c r="BD29" s="189"/>
      <c r="BE29" s="190"/>
      <c r="BF29" s="188"/>
      <c r="BG29" s="189"/>
      <c r="BH29" s="189"/>
      <c r="BI29" s="189"/>
      <c r="BJ29" s="190"/>
      <c r="BK29" s="168"/>
    </row>
    <row r="30" spans="1:63" s="187" customFormat="1" ht="15">
      <c r="A30" s="168"/>
      <c r="B30" s="174" t="s">
        <v>249</v>
      </c>
      <c r="C30" s="188"/>
      <c r="D30" s="189"/>
      <c r="E30" s="189"/>
      <c r="F30" s="189"/>
      <c r="G30" s="190"/>
      <c r="H30" s="188"/>
      <c r="I30" s="189"/>
      <c r="J30" s="189"/>
      <c r="K30" s="189"/>
      <c r="L30" s="190"/>
      <c r="M30" s="188"/>
      <c r="N30" s="189"/>
      <c r="O30" s="189"/>
      <c r="P30" s="189"/>
      <c r="Q30" s="190"/>
      <c r="R30" s="188"/>
      <c r="S30" s="189"/>
      <c r="T30" s="189"/>
      <c r="U30" s="189"/>
      <c r="V30" s="190"/>
      <c r="W30" s="188"/>
      <c r="X30" s="189"/>
      <c r="Y30" s="189"/>
      <c r="Z30" s="189"/>
      <c r="AA30" s="190"/>
      <c r="AB30" s="188"/>
      <c r="AC30" s="189"/>
      <c r="AD30" s="189"/>
      <c r="AE30" s="189"/>
      <c r="AF30" s="190"/>
      <c r="AG30" s="188"/>
      <c r="AH30" s="189"/>
      <c r="AI30" s="189"/>
      <c r="AJ30" s="189"/>
      <c r="AK30" s="190"/>
      <c r="AL30" s="188"/>
      <c r="AM30" s="189"/>
      <c r="AN30" s="189"/>
      <c r="AO30" s="189"/>
      <c r="AP30" s="190"/>
      <c r="AQ30" s="188"/>
      <c r="AR30" s="189"/>
      <c r="AS30" s="189"/>
      <c r="AT30" s="189"/>
      <c r="AU30" s="190"/>
      <c r="AV30" s="188"/>
      <c r="AW30" s="189"/>
      <c r="AX30" s="189"/>
      <c r="AY30" s="189"/>
      <c r="AZ30" s="190"/>
      <c r="BA30" s="188"/>
      <c r="BB30" s="189"/>
      <c r="BC30" s="189"/>
      <c r="BD30" s="189"/>
      <c r="BE30" s="190"/>
      <c r="BF30" s="188"/>
      <c r="BG30" s="189"/>
      <c r="BH30" s="189"/>
      <c r="BI30" s="189"/>
      <c r="BJ30" s="190"/>
      <c r="BK30" s="168"/>
    </row>
    <row r="31" spans="1:63" ht="15">
      <c r="A31" s="168" t="s">
        <v>250</v>
      </c>
      <c r="B31" s="173" t="s">
        <v>270</v>
      </c>
      <c r="C31" s="170"/>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2"/>
    </row>
    <row r="32" spans="1:63" ht="15">
      <c r="A32" s="168"/>
      <c r="B32" s="174" t="s">
        <v>248</v>
      </c>
      <c r="C32" s="175"/>
      <c r="D32" s="176"/>
      <c r="E32" s="176"/>
      <c r="F32" s="176"/>
      <c r="G32" s="177"/>
      <c r="H32" s="175"/>
      <c r="I32" s="176"/>
      <c r="J32" s="176"/>
      <c r="K32" s="176"/>
      <c r="L32" s="177"/>
      <c r="M32" s="175"/>
      <c r="N32" s="176"/>
      <c r="O32" s="176"/>
      <c r="P32" s="176"/>
      <c r="Q32" s="177"/>
      <c r="R32" s="175"/>
      <c r="S32" s="176"/>
      <c r="T32" s="176"/>
      <c r="U32" s="176"/>
      <c r="V32" s="177"/>
      <c r="W32" s="175"/>
      <c r="X32" s="176"/>
      <c r="Y32" s="176"/>
      <c r="Z32" s="176"/>
      <c r="AA32" s="177"/>
      <c r="AB32" s="175"/>
      <c r="AC32" s="176"/>
      <c r="AD32" s="176"/>
      <c r="AE32" s="176"/>
      <c r="AF32" s="177"/>
      <c r="AG32" s="175"/>
      <c r="AH32" s="176"/>
      <c r="AI32" s="176"/>
      <c r="AJ32" s="176"/>
      <c r="AK32" s="177"/>
      <c r="AL32" s="175"/>
      <c r="AM32" s="176"/>
      <c r="AN32" s="176"/>
      <c r="AO32" s="176"/>
      <c r="AP32" s="177"/>
      <c r="AQ32" s="175"/>
      <c r="AR32" s="176"/>
      <c r="AS32" s="176"/>
      <c r="AT32" s="176"/>
      <c r="AU32" s="177"/>
      <c r="AV32" s="175"/>
      <c r="AW32" s="176"/>
      <c r="AX32" s="176"/>
      <c r="AY32" s="176"/>
      <c r="AZ32" s="177"/>
      <c r="BA32" s="175"/>
      <c r="BB32" s="176"/>
      <c r="BC32" s="176"/>
      <c r="BD32" s="176"/>
      <c r="BE32" s="177"/>
      <c r="BF32" s="175"/>
      <c r="BG32" s="176"/>
      <c r="BH32" s="176"/>
      <c r="BI32" s="176"/>
      <c r="BJ32" s="177"/>
      <c r="BK32" s="178"/>
    </row>
    <row r="33" spans="1:63" ht="15">
      <c r="A33" s="168"/>
      <c r="B33" s="174" t="s">
        <v>252</v>
      </c>
      <c r="C33" s="175"/>
      <c r="D33" s="176"/>
      <c r="E33" s="176"/>
      <c r="F33" s="176"/>
      <c r="G33" s="177"/>
      <c r="H33" s="175"/>
      <c r="I33" s="176"/>
      <c r="J33" s="176"/>
      <c r="K33" s="176"/>
      <c r="L33" s="177"/>
      <c r="M33" s="175"/>
      <c r="N33" s="176"/>
      <c r="O33" s="176"/>
      <c r="P33" s="176"/>
      <c r="Q33" s="177"/>
      <c r="R33" s="175"/>
      <c r="S33" s="176"/>
      <c r="T33" s="176"/>
      <c r="U33" s="176"/>
      <c r="V33" s="177"/>
      <c r="W33" s="175"/>
      <c r="X33" s="176"/>
      <c r="Y33" s="176"/>
      <c r="Z33" s="176"/>
      <c r="AA33" s="177"/>
      <c r="AB33" s="175"/>
      <c r="AC33" s="176"/>
      <c r="AD33" s="176"/>
      <c r="AE33" s="176"/>
      <c r="AF33" s="177"/>
      <c r="AG33" s="175"/>
      <c r="AH33" s="176"/>
      <c r="AI33" s="176"/>
      <c r="AJ33" s="176"/>
      <c r="AK33" s="177"/>
      <c r="AL33" s="175"/>
      <c r="AM33" s="176"/>
      <c r="AN33" s="176"/>
      <c r="AO33" s="176"/>
      <c r="AP33" s="177"/>
      <c r="AQ33" s="175"/>
      <c r="AR33" s="176"/>
      <c r="AS33" s="176"/>
      <c r="AT33" s="176"/>
      <c r="AU33" s="177"/>
      <c r="AV33" s="175"/>
      <c r="AW33" s="176"/>
      <c r="AX33" s="176"/>
      <c r="AY33" s="176"/>
      <c r="AZ33" s="177"/>
      <c r="BA33" s="175"/>
      <c r="BB33" s="176"/>
      <c r="BC33" s="176"/>
      <c r="BD33" s="176"/>
      <c r="BE33" s="177"/>
      <c r="BF33" s="175"/>
      <c r="BG33" s="176"/>
      <c r="BH33" s="176"/>
      <c r="BI33" s="176"/>
      <c r="BJ33" s="177"/>
      <c r="BK33" s="178"/>
    </row>
    <row r="34" spans="1:63" ht="15">
      <c r="A34" s="168"/>
      <c r="B34" s="182" t="s">
        <v>271</v>
      </c>
      <c r="C34" s="175"/>
      <c r="D34" s="176"/>
      <c r="E34" s="176"/>
      <c r="F34" s="176"/>
      <c r="G34" s="177"/>
      <c r="H34" s="175"/>
      <c r="I34" s="176"/>
      <c r="J34" s="176"/>
      <c r="K34" s="176"/>
      <c r="L34" s="177"/>
      <c r="M34" s="175"/>
      <c r="N34" s="176"/>
      <c r="O34" s="176"/>
      <c r="P34" s="176"/>
      <c r="Q34" s="177"/>
      <c r="R34" s="175"/>
      <c r="S34" s="176"/>
      <c r="T34" s="176"/>
      <c r="U34" s="176"/>
      <c r="V34" s="177"/>
      <c r="W34" s="175"/>
      <c r="X34" s="176"/>
      <c r="Y34" s="176"/>
      <c r="Z34" s="176"/>
      <c r="AA34" s="177"/>
      <c r="AB34" s="175"/>
      <c r="AC34" s="176"/>
      <c r="AD34" s="176"/>
      <c r="AE34" s="176"/>
      <c r="AF34" s="177"/>
      <c r="AG34" s="175"/>
      <c r="AH34" s="176"/>
      <c r="AI34" s="176"/>
      <c r="AJ34" s="176"/>
      <c r="AK34" s="177"/>
      <c r="AL34" s="175"/>
      <c r="AM34" s="176"/>
      <c r="AN34" s="176"/>
      <c r="AO34" s="176"/>
      <c r="AP34" s="177"/>
      <c r="AQ34" s="175"/>
      <c r="AR34" s="176"/>
      <c r="AS34" s="176"/>
      <c r="AT34" s="176"/>
      <c r="AU34" s="177"/>
      <c r="AV34" s="175"/>
      <c r="AW34" s="176"/>
      <c r="AX34" s="176"/>
      <c r="AY34" s="176"/>
      <c r="AZ34" s="177"/>
      <c r="BA34" s="175"/>
      <c r="BB34" s="176"/>
      <c r="BC34" s="176"/>
      <c r="BD34" s="176"/>
      <c r="BE34" s="177"/>
      <c r="BF34" s="175"/>
      <c r="BG34" s="176"/>
      <c r="BH34" s="176"/>
      <c r="BI34" s="176"/>
      <c r="BJ34" s="177"/>
      <c r="BK34" s="178"/>
    </row>
    <row r="35" spans="1:63" ht="3" customHeight="1">
      <c r="A35" s="168"/>
      <c r="B35" s="173"/>
      <c r="C35" s="170"/>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2"/>
    </row>
    <row r="36" spans="1:63" ht="15">
      <c r="A36" s="168" t="s">
        <v>272</v>
      </c>
      <c r="B36" s="169" t="s">
        <v>273</v>
      </c>
      <c r="C36" s="170"/>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2"/>
    </row>
    <row r="37" spans="1:63" ht="15">
      <c r="A37" s="168" t="s">
        <v>246</v>
      </c>
      <c r="B37" s="173" t="s">
        <v>274</v>
      </c>
      <c r="C37" s="170"/>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2"/>
    </row>
    <row r="38" spans="1:63" ht="15">
      <c r="A38" s="168"/>
      <c r="B38" s="174" t="s">
        <v>248</v>
      </c>
      <c r="C38" s="175"/>
      <c r="D38" s="176"/>
      <c r="E38" s="176"/>
      <c r="F38" s="176"/>
      <c r="G38" s="177"/>
      <c r="H38" s="175"/>
      <c r="I38" s="176"/>
      <c r="J38" s="176"/>
      <c r="K38" s="176"/>
      <c r="L38" s="177"/>
      <c r="M38" s="175"/>
      <c r="N38" s="176"/>
      <c r="O38" s="176"/>
      <c r="P38" s="176"/>
      <c r="Q38" s="177"/>
      <c r="R38" s="175"/>
      <c r="S38" s="176"/>
      <c r="T38" s="176"/>
      <c r="U38" s="176"/>
      <c r="V38" s="177"/>
      <c r="W38" s="175"/>
      <c r="X38" s="176"/>
      <c r="Y38" s="176"/>
      <c r="Z38" s="176"/>
      <c r="AA38" s="177"/>
      <c r="AB38" s="175"/>
      <c r="AC38" s="176"/>
      <c r="AD38" s="176"/>
      <c r="AE38" s="176"/>
      <c r="AF38" s="177"/>
      <c r="AG38" s="175"/>
      <c r="AH38" s="176"/>
      <c r="AI38" s="176"/>
      <c r="AJ38" s="176"/>
      <c r="AK38" s="177"/>
      <c r="AL38" s="175"/>
      <c r="AM38" s="176"/>
      <c r="AN38" s="176"/>
      <c r="AO38" s="176"/>
      <c r="AP38" s="177"/>
      <c r="AQ38" s="175"/>
      <c r="AR38" s="176"/>
      <c r="AS38" s="176"/>
      <c r="AT38" s="176"/>
      <c r="AU38" s="177"/>
      <c r="AV38" s="175"/>
      <c r="AW38" s="176"/>
      <c r="AX38" s="176"/>
      <c r="AY38" s="176"/>
      <c r="AZ38" s="177"/>
      <c r="BA38" s="175"/>
      <c r="BB38" s="176"/>
      <c r="BC38" s="176"/>
      <c r="BD38" s="176"/>
      <c r="BE38" s="177"/>
      <c r="BF38" s="175"/>
      <c r="BG38" s="176"/>
      <c r="BH38" s="176"/>
      <c r="BI38" s="176"/>
      <c r="BJ38" s="177"/>
      <c r="BK38" s="178"/>
    </row>
    <row r="39" spans="1:63" ht="15">
      <c r="A39" s="168"/>
      <c r="B39" s="182" t="s">
        <v>275</v>
      </c>
      <c r="C39" s="175"/>
      <c r="D39" s="176"/>
      <c r="E39" s="176"/>
      <c r="F39" s="176"/>
      <c r="G39" s="177"/>
      <c r="H39" s="175"/>
      <c r="I39" s="176"/>
      <c r="J39" s="176"/>
      <c r="K39" s="176"/>
      <c r="L39" s="177"/>
      <c r="M39" s="175"/>
      <c r="N39" s="176"/>
      <c r="O39" s="176"/>
      <c r="P39" s="176"/>
      <c r="Q39" s="177"/>
      <c r="R39" s="175"/>
      <c r="S39" s="176"/>
      <c r="T39" s="176"/>
      <c r="U39" s="176"/>
      <c r="V39" s="177"/>
      <c r="W39" s="175"/>
      <c r="X39" s="176"/>
      <c r="Y39" s="176"/>
      <c r="Z39" s="176"/>
      <c r="AA39" s="177"/>
      <c r="AB39" s="175"/>
      <c r="AC39" s="176"/>
      <c r="AD39" s="176"/>
      <c r="AE39" s="176"/>
      <c r="AF39" s="177"/>
      <c r="AG39" s="175"/>
      <c r="AH39" s="176"/>
      <c r="AI39" s="176"/>
      <c r="AJ39" s="176"/>
      <c r="AK39" s="177"/>
      <c r="AL39" s="175"/>
      <c r="AM39" s="176"/>
      <c r="AN39" s="176"/>
      <c r="AO39" s="176"/>
      <c r="AP39" s="177"/>
      <c r="AQ39" s="175"/>
      <c r="AR39" s="176"/>
      <c r="AS39" s="176"/>
      <c r="AT39" s="176"/>
      <c r="AU39" s="177"/>
      <c r="AV39" s="175"/>
      <c r="AW39" s="176"/>
      <c r="AX39" s="176"/>
      <c r="AY39" s="176"/>
      <c r="AZ39" s="177"/>
      <c r="BA39" s="175"/>
      <c r="BB39" s="176"/>
      <c r="BC39" s="176"/>
      <c r="BD39" s="176"/>
      <c r="BE39" s="177"/>
      <c r="BF39" s="175"/>
      <c r="BG39" s="176"/>
      <c r="BH39" s="176"/>
      <c r="BI39" s="176"/>
      <c r="BJ39" s="177"/>
      <c r="BK39" s="178"/>
    </row>
    <row r="40" spans="1:63" ht="2.25" customHeight="1">
      <c r="A40" s="168"/>
      <c r="B40" s="173"/>
      <c r="C40" s="170"/>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2"/>
    </row>
    <row r="41" spans="1:63" ht="15">
      <c r="A41" s="168" t="s">
        <v>276</v>
      </c>
      <c r="B41" s="169" t="s">
        <v>277</v>
      </c>
      <c r="C41" s="170"/>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2"/>
    </row>
    <row r="42" spans="1:63" ht="15">
      <c r="A42" s="168" t="s">
        <v>246</v>
      </c>
      <c r="B42" s="173" t="s">
        <v>278</v>
      </c>
      <c r="C42" s="170"/>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2"/>
    </row>
    <row r="43" spans="1:63" ht="15">
      <c r="A43" s="168"/>
      <c r="B43" s="174" t="s">
        <v>248</v>
      </c>
      <c r="C43" s="175"/>
      <c r="D43" s="176"/>
      <c r="E43" s="176"/>
      <c r="F43" s="176"/>
      <c r="G43" s="177"/>
      <c r="H43" s="175"/>
      <c r="I43" s="176"/>
      <c r="J43" s="176"/>
      <c r="K43" s="176"/>
      <c r="L43" s="177"/>
      <c r="M43" s="175"/>
      <c r="N43" s="176"/>
      <c r="O43" s="176"/>
      <c r="P43" s="176"/>
      <c r="Q43" s="177"/>
      <c r="R43" s="175"/>
      <c r="S43" s="176"/>
      <c r="T43" s="176"/>
      <c r="U43" s="176"/>
      <c r="V43" s="177"/>
      <c r="W43" s="175"/>
      <c r="X43" s="176"/>
      <c r="Y43" s="176"/>
      <c r="Z43" s="176"/>
      <c r="AA43" s="177"/>
      <c r="AB43" s="175"/>
      <c r="AC43" s="176"/>
      <c r="AD43" s="176"/>
      <c r="AE43" s="176"/>
      <c r="AF43" s="177"/>
      <c r="AG43" s="175"/>
      <c r="AH43" s="176"/>
      <c r="AI43" s="176"/>
      <c r="AJ43" s="176"/>
      <c r="AK43" s="177"/>
      <c r="AL43" s="175"/>
      <c r="AM43" s="176"/>
      <c r="AN43" s="176"/>
      <c r="AO43" s="176"/>
      <c r="AP43" s="177"/>
      <c r="AQ43" s="175"/>
      <c r="AR43" s="176"/>
      <c r="AS43" s="176"/>
      <c r="AT43" s="176"/>
      <c r="AU43" s="177"/>
      <c r="AV43" s="175"/>
      <c r="AW43" s="176"/>
      <c r="AX43" s="176"/>
      <c r="AY43" s="176"/>
      <c r="AZ43" s="177"/>
      <c r="BA43" s="175"/>
      <c r="BB43" s="176"/>
      <c r="BC43" s="176"/>
      <c r="BD43" s="176"/>
      <c r="BE43" s="177"/>
      <c r="BF43" s="175"/>
      <c r="BG43" s="176"/>
      <c r="BH43" s="176"/>
      <c r="BI43" s="176"/>
      <c r="BJ43" s="177"/>
      <c r="BK43" s="178"/>
    </row>
    <row r="44" spans="1:63" ht="15">
      <c r="A44" s="168"/>
      <c r="B44" s="174" t="s">
        <v>249</v>
      </c>
      <c r="C44" s="175"/>
      <c r="D44" s="176"/>
      <c r="E44" s="176"/>
      <c r="F44" s="176"/>
      <c r="G44" s="177"/>
      <c r="H44" s="175"/>
      <c r="I44" s="176"/>
      <c r="J44" s="176"/>
      <c r="K44" s="176"/>
      <c r="L44" s="177"/>
      <c r="M44" s="175"/>
      <c r="N44" s="176"/>
      <c r="O44" s="176"/>
      <c r="P44" s="176"/>
      <c r="Q44" s="177"/>
      <c r="R44" s="175"/>
      <c r="S44" s="176"/>
      <c r="T44" s="176"/>
      <c r="U44" s="176"/>
      <c r="V44" s="177"/>
      <c r="W44" s="175"/>
      <c r="X44" s="176"/>
      <c r="Y44" s="176"/>
      <c r="Z44" s="176"/>
      <c r="AA44" s="177"/>
      <c r="AB44" s="175"/>
      <c r="AC44" s="176"/>
      <c r="AD44" s="176"/>
      <c r="AE44" s="176"/>
      <c r="AF44" s="177"/>
      <c r="AG44" s="175"/>
      <c r="AH44" s="176"/>
      <c r="AI44" s="176"/>
      <c r="AJ44" s="176"/>
      <c r="AK44" s="177"/>
      <c r="AL44" s="175"/>
      <c r="AM44" s="176"/>
      <c r="AN44" s="176"/>
      <c r="AO44" s="176"/>
      <c r="AP44" s="177"/>
      <c r="AQ44" s="175"/>
      <c r="AR44" s="176"/>
      <c r="AS44" s="176"/>
      <c r="AT44" s="176"/>
      <c r="AU44" s="177"/>
      <c r="AV44" s="175"/>
      <c r="AW44" s="176"/>
      <c r="AX44" s="176"/>
      <c r="AY44" s="176"/>
      <c r="AZ44" s="177"/>
      <c r="BA44" s="175"/>
      <c r="BB44" s="176"/>
      <c r="BC44" s="176"/>
      <c r="BD44" s="176"/>
      <c r="BE44" s="177"/>
      <c r="BF44" s="175"/>
      <c r="BG44" s="176"/>
      <c r="BH44" s="176"/>
      <c r="BI44" s="176"/>
      <c r="BJ44" s="177"/>
      <c r="BK44" s="178"/>
    </row>
    <row r="45" spans="1:63" ht="15">
      <c r="A45" s="168" t="s">
        <v>250</v>
      </c>
      <c r="B45" s="173" t="s">
        <v>279</v>
      </c>
      <c r="C45" s="170"/>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2"/>
    </row>
    <row r="46" spans="1:63" ht="15">
      <c r="A46" s="168"/>
      <c r="B46" s="174" t="s">
        <v>248</v>
      </c>
      <c r="C46" s="175"/>
      <c r="D46" s="176"/>
      <c r="E46" s="176"/>
      <c r="F46" s="176"/>
      <c r="G46" s="177"/>
      <c r="H46" s="175"/>
      <c r="I46" s="176"/>
      <c r="J46" s="176"/>
      <c r="K46" s="176"/>
      <c r="L46" s="177"/>
      <c r="M46" s="175"/>
      <c r="N46" s="176"/>
      <c r="O46" s="176"/>
      <c r="P46" s="176"/>
      <c r="Q46" s="177"/>
      <c r="R46" s="175"/>
      <c r="S46" s="176"/>
      <c r="T46" s="176"/>
      <c r="U46" s="176"/>
      <c r="V46" s="177"/>
      <c r="W46" s="175"/>
      <c r="X46" s="176"/>
      <c r="Y46" s="176"/>
      <c r="Z46" s="176"/>
      <c r="AA46" s="177"/>
      <c r="AB46" s="175"/>
      <c r="AC46" s="176"/>
      <c r="AD46" s="176"/>
      <c r="AE46" s="176"/>
      <c r="AF46" s="177"/>
      <c r="AG46" s="175"/>
      <c r="AH46" s="176"/>
      <c r="AI46" s="176"/>
      <c r="AJ46" s="176"/>
      <c r="AK46" s="177"/>
      <c r="AL46" s="175"/>
      <c r="AM46" s="176"/>
      <c r="AN46" s="176"/>
      <c r="AO46" s="176"/>
      <c r="AP46" s="177"/>
      <c r="AQ46" s="175"/>
      <c r="AR46" s="176"/>
      <c r="AS46" s="176"/>
      <c r="AT46" s="176"/>
      <c r="AU46" s="177"/>
      <c r="AV46" s="175"/>
      <c r="AW46" s="176"/>
      <c r="AX46" s="176"/>
      <c r="AY46" s="176"/>
      <c r="AZ46" s="177"/>
      <c r="BA46" s="175"/>
      <c r="BB46" s="176"/>
      <c r="BC46" s="176"/>
      <c r="BD46" s="176"/>
      <c r="BE46" s="177"/>
      <c r="BF46" s="175"/>
      <c r="BG46" s="176"/>
      <c r="BH46" s="176"/>
      <c r="BI46" s="176"/>
      <c r="BJ46" s="177"/>
      <c r="BK46" s="178"/>
    </row>
    <row r="47" spans="1:63" ht="15">
      <c r="A47" s="168"/>
      <c r="B47" s="174" t="s">
        <v>252</v>
      </c>
      <c r="C47" s="175"/>
      <c r="D47" s="176"/>
      <c r="E47" s="176"/>
      <c r="F47" s="176"/>
      <c r="G47" s="177"/>
      <c r="H47" s="175"/>
      <c r="I47" s="176"/>
      <c r="J47" s="176"/>
      <c r="K47" s="176"/>
      <c r="L47" s="177"/>
      <c r="M47" s="175"/>
      <c r="N47" s="176"/>
      <c r="O47" s="176"/>
      <c r="P47" s="176"/>
      <c r="Q47" s="177"/>
      <c r="R47" s="175"/>
      <c r="S47" s="176"/>
      <c r="T47" s="176"/>
      <c r="U47" s="176"/>
      <c r="V47" s="177"/>
      <c r="W47" s="175"/>
      <c r="X47" s="176"/>
      <c r="Y47" s="176"/>
      <c r="Z47" s="176"/>
      <c r="AA47" s="177"/>
      <c r="AB47" s="175"/>
      <c r="AC47" s="176"/>
      <c r="AD47" s="176"/>
      <c r="AE47" s="176"/>
      <c r="AF47" s="177"/>
      <c r="AG47" s="175"/>
      <c r="AH47" s="176"/>
      <c r="AI47" s="176"/>
      <c r="AJ47" s="176"/>
      <c r="AK47" s="177"/>
      <c r="AL47" s="175"/>
      <c r="AM47" s="176"/>
      <c r="AN47" s="176"/>
      <c r="AO47" s="176"/>
      <c r="AP47" s="177"/>
      <c r="AQ47" s="175"/>
      <c r="AR47" s="176"/>
      <c r="AS47" s="176"/>
      <c r="AT47" s="176"/>
      <c r="AU47" s="177"/>
      <c r="AV47" s="175"/>
      <c r="AW47" s="176"/>
      <c r="AX47" s="176"/>
      <c r="AY47" s="176"/>
      <c r="AZ47" s="177"/>
      <c r="BA47" s="175"/>
      <c r="BB47" s="176"/>
      <c r="BC47" s="176"/>
      <c r="BD47" s="176"/>
      <c r="BE47" s="177"/>
      <c r="BF47" s="175"/>
      <c r="BG47" s="176"/>
      <c r="BH47" s="176"/>
      <c r="BI47" s="176"/>
      <c r="BJ47" s="177"/>
      <c r="BK47" s="178"/>
    </row>
    <row r="48" spans="1:63" ht="15">
      <c r="A48" s="168"/>
      <c r="B48" s="182" t="s">
        <v>271</v>
      </c>
      <c r="C48" s="175"/>
      <c r="D48" s="176"/>
      <c r="E48" s="176"/>
      <c r="F48" s="176"/>
      <c r="G48" s="177"/>
      <c r="H48" s="175"/>
      <c r="I48" s="176"/>
      <c r="J48" s="176"/>
      <c r="K48" s="176"/>
      <c r="L48" s="177"/>
      <c r="M48" s="175"/>
      <c r="N48" s="176"/>
      <c r="O48" s="176"/>
      <c r="P48" s="176"/>
      <c r="Q48" s="177"/>
      <c r="R48" s="175"/>
      <c r="S48" s="176"/>
      <c r="T48" s="176"/>
      <c r="U48" s="176"/>
      <c r="V48" s="177"/>
      <c r="W48" s="175"/>
      <c r="X48" s="176"/>
      <c r="Y48" s="176"/>
      <c r="Z48" s="176"/>
      <c r="AA48" s="177"/>
      <c r="AB48" s="175"/>
      <c r="AC48" s="176"/>
      <c r="AD48" s="176"/>
      <c r="AE48" s="176"/>
      <c r="AF48" s="177"/>
      <c r="AG48" s="175"/>
      <c r="AH48" s="176"/>
      <c r="AI48" s="176"/>
      <c r="AJ48" s="176"/>
      <c r="AK48" s="177"/>
      <c r="AL48" s="175"/>
      <c r="AM48" s="176"/>
      <c r="AN48" s="176"/>
      <c r="AO48" s="176"/>
      <c r="AP48" s="177"/>
      <c r="AQ48" s="175"/>
      <c r="AR48" s="176"/>
      <c r="AS48" s="176"/>
      <c r="AT48" s="176"/>
      <c r="AU48" s="177"/>
      <c r="AV48" s="175"/>
      <c r="AW48" s="176"/>
      <c r="AX48" s="176"/>
      <c r="AY48" s="176"/>
      <c r="AZ48" s="177"/>
      <c r="BA48" s="175"/>
      <c r="BB48" s="176"/>
      <c r="BC48" s="176"/>
      <c r="BD48" s="176"/>
      <c r="BE48" s="177"/>
      <c r="BF48" s="175"/>
      <c r="BG48" s="176"/>
      <c r="BH48" s="176"/>
      <c r="BI48" s="176"/>
      <c r="BJ48" s="177"/>
      <c r="BK48" s="178"/>
    </row>
    <row r="49" spans="1:63" ht="4.5" customHeight="1">
      <c r="A49" s="168"/>
      <c r="B49" s="173"/>
      <c r="C49" s="170"/>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2"/>
    </row>
    <row r="50" spans="1:63" ht="15">
      <c r="A50" s="168" t="s">
        <v>280</v>
      </c>
      <c r="B50" s="169" t="s">
        <v>281</v>
      </c>
      <c r="C50" s="170"/>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2"/>
    </row>
    <row r="51" spans="1:63" ht="15">
      <c r="A51" s="168" t="s">
        <v>246</v>
      </c>
      <c r="B51" s="173" t="s">
        <v>282</v>
      </c>
      <c r="C51" s="170"/>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2"/>
    </row>
    <row r="52" spans="1:63" ht="15">
      <c r="A52" s="168"/>
      <c r="B52" s="174" t="s">
        <v>248</v>
      </c>
      <c r="C52" s="175"/>
      <c r="D52" s="176"/>
      <c r="E52" s="176"/>
      <c r="F52" s="176"/>
      <c r="G52" s="177"/>
      <c r="H52" s="175"/>
      <c r="I52" s="176"/>
      <c r="J52" s="176"/>
      <c r="K52" s="176"/>
      <c r="L52" s="177"/>
      <c r="M52" s="175"/>
      <c r="N52" s="176"/>
      <c r="O52" s="176"/>
      <c r="P52" s="176"/>
      <c r="Q52" s="177"/>
      <c r="R52" s="175"/>
      <c r="S52" s="176"/>
      <c r="T52" s="176"/>
      <c r="U52" s="176"/>
      <c r="V52" s="177"/>
      <c r="W52" s="175"/>
      <c r="X52" s="176"/>
      <c r="Y52" s="176"/>
      <c r="Z52" s="176"/>
      <c r="AA52" s="177"/>
      <c r="AB52" s="175"/>
      <c r="AC52" s="176"/>
      <c r="AD52" s="176"/>
      <c r="AE52" s="176"/>
      <c r="AF52" s="177"/>
      <c r="AG52" s="175"/>
      <c r="AH52" s="176"/>
      <c r="AI52" s="176"/>
      <c r="AJ52" s="176"/>
      <c r="AK52" s="177"/>
      <c r="AL52" s="175"/>
      <c r="AM52" s="176"/>
      <c r="AN52" s="176"/>
      <c r="AO52" s="176"/>
      <c r="AP52" s="177"/>
      <c r="AQ52" s="175"/>
      <c r="AR52" s="176"/>
      <c r="AS52" s="176"/>
      <c r="AT52" s="176"/>
      <c r="AU52" s="177"/>
      <c r="AV52" s="175"/>
      <c r="AW52" s="176"/>
      <c r="AX52" s="176"/>
      <c r="AY52" s="176"/>
      <c r="AZ52" s="177"/>
      <c r="BA52" s="175"/>
      <c r="BB52" s="176"/>
      <c r="BC52" s="176"/>
      <c r="BD52" s="176"/>
      <c r="BE52" s="177"/>
      <c r="BF52" s="175"/>
      <c r="BG52" s="176"/>
      <c r="BH52" s="176"/>
      <c r="BI52" s="176"/>
      <c r="BJ52" s="177"/>
      <c r="BK52" s="178"/>
    </row>
    <row r="53" spans="1:63" ht="15">
      <c r="A53" s="168"/>
      <c r="B53" s="182" t="s">
        <v>275</v>
      </c>
      <c r="C53" s="175"/>
      <c r="D53" s="176"/>
      <c r="E53" s="176"/>
      <c r="F53" s="176"/>
      <c r="G53" s="177"/>
      <c r="H53" s="175"/>
      <c r="I53" s="176"/>
      <c r="J53" s="176"/>
      <c r="K53" s="176"/>
      <c r="L53" s="177"/>
      <c r="M53" s="175"/>
      <c r="N53" s="176"/>
      <c r="O53" s="176"/>
      <c r="P53" s="176"/>
      <c r="Q53" s="177"/>
      <c r="R53" s="175"/>
      <c r="S53" s="176"/>
      <c r="T53" s="176"/>
      <c r="U53" s="176"/>
      <c r="V53" s="177"/>
      <c r="W53" s="175"/>
      <c r="X53" s="176"/>
      <c r="Y53" s="176"/>
      <c r="Z53" s="176"/>
      <c r="AA53" s="177"/>
      <c r="AB53" s="175"/>
      <c r="AC53" s="176"/>
      <c r="AD53" s="176"/>
      <c r="AE53" s="176"/>
      <c r="AF53" s="177"/>
      <c r="AG53" s="175"/>
      <c r="AH53" s="176"/>
      <c r="AI53" s="176"/>
      <c r="AJ53" s="176"/>
      <c r="AK53" s="177"/>
      <c r="AL53" s="175"/>
      <c r="AM53" s="176"/>
      <c r="AN53" s="176"/>
      <c r="AO53" s="176"/>
      <c r="AP53" s="177"/>
      <c r="AQ53" s="175"/>
      <c r="AR53" s="176"/>
      <c r="AS53" s="176"/>
      <c r="AT53" s="176"/>
      <c r="AU53" s="177"/>
      <c r="AV53" s="175"/>
      <c r="AW53" s="176"/>
      <c r="AX53" s="176"/>
      <c r="AY53" s="176"/>
      <c r="AZ53" s="177"/>
      <c r="BA53" s="175"/>
      <c r="BB53" s="176"/>
      <c r="BC53" s="176"/>
      <c r="BD53" s="176"/>
      <c r="BE53" s="177"/>
      <c r="BF53" s="175"/>
      <c r="BG53" s="176"/>
      <c r="BH53" s="176"/>
      <c r="BI53" s="176"/>
      <c r="BJ53" s="177"/>
      <c r="BK53" s="178"/>
    </row>
    <row r="54" spans="1:63" ht="4.5" customHeight="1">
      <c r="A54" s="168"/>
      <c r="B54" s="191"/>
      <c r="C54" s="170"/>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2"/>
    </row>
    <row r="55" spans="1:63" ht="15">
      <c r="A55" s="168"/>
      <c r="B55" s="192" t="s">
        <v>283</v>
      </c>
      <c r="C55" s="193"/>
      <c r="D55" s="193">
        <f>D21</f>
        <v>262.0179822403921</v>
      </c>
      <c r="E55" s="193"/>
      <c r="F55" s="193"/>
      <c r="G55" s="194"/>
      <c r="H55" s="195"/>
      <c r="I55" s="193"/>
      <c r="J55" s="193">
        <f>J21</f>
        <v>1319.3712637446765</v>
      </c>
      <c r="K55" s="193"/>
      <c r="L55" s="194"/>
      <c r="M55" s="195"/>
      <c r="N55" s="193"/>
      <c r="O55" s="193"/>
      <c r="P55" s="193"/>
      <c r="Q55" s="194"/>
      <c r="R55" s="195"/>
      <c r="S55" s="193"/>
      <c r="T55" s="193">
        <f>T21</f>
        <v>51.480712735839994</v>
      </c>
      <c r="U55" s="193"/>
      <c r="V55" s="194"/>
      <c r="W55" s="195"/>
      <c r="X55" s="193"/>
      <c r="Y55" s="193"/>
      <c r="Z55" s="193"/>
      <c r="AA55" s="194"/>
      <c r="AB55" s="195"/>
      <c r="AC55" s="193"/>
      <c r="AD55" s="193">
        <f>AD21</f>
        <v>41.8024101348</v>
      </c>
      <c r="AE55" s="193"/>
      <c r="AF55" s="194"/>
      <c r="AG55" s="195"/>
      <c r="AH55" s="193"/>
      <c r="AI55" s="193"/>
      <c r="AJ55" s="193"/>
      <c r="AK55" s="194"/>
      <c r="AL55" s="195"/>
      <c r="AM55" s="193"/>
      <c r="AN55" s="193">
        <f>AN21</f>
        <v>4.6447122372</v>
      </c>
      <c r="AO55" s="193"/>
      <c r="AP55" s="194"/>
      <c r="AQ55" s="195"/>
      <c r="AR55" s="193"/>
      <c r="AS55" s="193"/>
      <c r="AT55" s="193"/>
      <c r="AU55" s="194"/>
      <c r="AV55" s="195"/>
      <c r="AW55" s="193"/>
      <c r="AX55" s="193"/>
      <c r="AY55" s="193"/>
      <c r="AZ55" s="194"/>
      <c r="BA55" s="195"/>
      <c r="BB55" s="193"/>
      <c r="BC55" s="193"/>
      <c r="BD55" s="193"/>
      <c r="BE55" s="194"/>
      <c r="BF55" s="195"/>
      <c r="BG55" s="193"/>
      <c r="BH55" s="193"/>
      <c r="BI55" s="193"/>
      <c r="BJ55" s="194"/>
      <c r="BK55" s="196">
        <f>D55+J55+T55+AD55+AN55</f>
        <v>1679.3170810929087</v>
      </c>
    </row>
    <row r="56" spans="1:63" ht="4.5" customHeight="1">
      <c r="A56" s="168"/>
      <c r="B56" s="192"/>
      <c r="C56" s="197"/>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98"/>
    </row>
    <row r="57" spans="1:63" ht="14.25" customHeight="1">
      <c r="A57" s="168" t="s">
        <v>284</v>
      </c>
      <c r="B57" s="199" t="s">
        <v>285</v>
      </c>
      <c r="C57" s="197"/>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98"/>
    </row>
    <row r="58" spans="1:63" ht="15">
      <c r="A58" s="168"/>
      <c r="B58" s="174" t="s">
        <v>248</v>
      </c>
      <c r="C58" s="176"/>
      <c r="D58" s="176"/>
      <c r="E58" s="176"/>
      <c r="F58" s="176"/>
      <c r="G58" s="200"/>
      <c r="H58" s="175"/>
      <c r="I58" s="176"/>
      <c r="J58" s="176"/>
      <c r="K58" s="176"/>
      <c r="L58" s="200"/>
      <c r="M58" s="175"/>
      <c r="N58" s="176"/>
      <c r="O58" s="176"/>
      <c r="P58" s="176"/>
      <c r="Q58" s="200"/>
      <c r="R58" s="175"/>
      <c r="S58" s="176"/>
      <c r="T58" s="176"/>
      <c r="U58" s="176"/>
      <c r="V58" s="177"/>
      <c r="W58" s="201"/>
      <c r="X58" s="176"/>
      <c r="Y58" s="176"/>
      <c r="Z58" s="176"/>
      <c r="AA58" s="200"/>
      <c r="AB58" s="175"/>
      <c r="AC58" s="176"/>
      <c r="AD58" s="176"/>
      <c r="AE58" s="176"/>
      <c r="AF58" s="200"/>
      <c r="AG58" s="175"/>
      <c r="AH58" s="176"/>
      <c r="AI58" s="176"/>
      <c r="AJ58" s="176"/>
      <c r="AK58" s="200"/>
      <c r="AL58" s="175"/>
      <c r="AM58" s="176"/>
      <c r="AN58" s="176"/>
      <c r="AO58" s="176"/>
      <c r="AP58" s="200"/>
      <c r="AQ58" s="175"/>
      <c r="AR58" s="176"/>
      <c r="AS58" s="176"/>
      <c r="AT58" s="176"/>
      <c r="AU58" s="200"/>
      <c r="AV58" s="175"/>
      <c r="AW58" s="176"/>
      <c r="AX58" s="176"/>
      <c r="AY58" s="176"/>
      <c r="AZ58" s="200"/>
      <c r="BA58" s="175"/>
      <c r="BB58" s="176"/>
      <c r="BC58" s="176"/>
      <c r="BD58" s="176"/>
      <c r="BE58" s="200"/>
      <c r="BF58" s="175"/>
      <c r="BG58" s="176"/>
      <c r="BH58" s="176"/>
      <c r="BI58" s="176"/>
      <c r="BJ58" s="200"/>
      <c r="BK58" s="175"/>
    </row>
    <row r="59" spans="1:63" ht="15.75" thickBot="1">
      <c r="A59" s="202"/>
      <c r="B59" s="182" t="s">
        <v>275</v>
      </c>
      <c r="C59" s="176"/>
      <c r="D59" s="176"/>
      <c r="E59" s="176"/>
      <c r="F59" s="176"/>
      <c r="G59" s="200"/>
      <c r="H59" s="175"/>
      <c r="I59" s="176"/>
      <c r="J59" s="176"/>
      <c r="K59" s="176"/>
      <c r="L59" s="200"/>
      <c r="M59" s="175"/>
      <c r="N59" s="176"/>
      <c r="O59" s="176"/>
      <c r="P59" s="176"/>
      <c r="Q59" s="200"/>
      <c r="R59" s="175"/>
      <c r="S59" s="176"/>
      <c r="T59" s="176"/>
      <c r="U59" s="176"/>
      <c r="V59" s="177"/>
      <c r="W59" s="201"/>
      <c r="X59" s="176"/>
      <c r="Y59" s="176"/>
      <c r="Z59" s="176"/>
      <c r="AA59" s="200"/>
      <c r="AB59" s="175"/>
      <c r="AC59" s="176"/>
      <c r="AD59" s="176"/>
      <c r="AE59" s="176"/>
      <c r="AF59" s="200"/>
      <c r="AG59" s="175"/>
      <c r="AH59" s="176"/>
      <c r="AI59" s="176"/>
      <c r="AJ59" s="176"/>
      <c r="AK59" s="200"/>
      <c r="AL59" s="175"/>
      <c r="AM59" s="176"/>
      <c r="AN59" s="176"/>
      <c r="AO59" s="176"/>
      <c r="AP59" s="200"/>
      <c r="AQ59" s="175"/>
      <c r="AR59" s="176"/>
      <c r="AS59" s="176"/>
      <c r="AT59" s="176"/>
      <c r="AU59" s="200"/>
      <c r="AV59" s="175"/>
      <c r="AW59" s="176"/>
      <c r="AX59" s="176"/>
      <c r="AY59" s="176"/>
      <c r="AZ59" s="200"/>
      <c r="BA59" s="175"/>
      <c r="BB59" s="176"/>
      <c r="BC59" s="176"/>
      <c r="BD59" s="176"/>
      <c r="BE59" s="200"/>
      <c r="BF59" s="175"/>
      <c r="BG59" s="176"/>
      <c r="BH59" s="176"/>
      <c r="BI59" s="176"/>
      <c r="BJ59" s="200"/>
      <c r="BK59" s="175"/>
    </row>
    <row r="60" spans="1:2" ht="6" customHeight="1">
      <c r="A60" s="187"/>
      <c r="B60" s="203"/>
    </row>
    <row r="61" spans="1:12" ht="15">
      <c r="A61" s="187"/>
      <c r="B61" s="187" t="s">
        <v>286</v>
      </c>
      <c r="L61" s="204" t="s">
        <v>287</v>
      </c>
    </row>
    <row r="62" spans="1:12" ht="15">
      <c r="A62" s="187"/>
      <c r="B62" s="187" t="s">
        <v>288</v>
      </c>
      <c r="L62" s="187" t="s">
        <v>289</v>
      </c>
    </row>
    <row r="63" ht="15">
      <c r="L63" s="187" t="s">
        <v>290</v>
      </c>
    </row>
    <row r="64" spans="2:12" ht="15">
      <c r="B64" s="187" t="s">
        <v>291</v>
      </c>
      <c r="L64" s="187" t="s">
        <v>292</v>
      </c>
    </row>
    <row r="65" spans="2:12" ht="15">
      <c r="B65" s="187" t="s">
        <v>293</v>
      </c>
      <c r="L65" s="187" t="s">
        <v>294</v>
      </c>
    </row>
    <row r="66" spans="2:12" ht="15">
      <c r="B66" s="187"/>
      <c r="L66" s="187" t="s">
        <v>295</v>
      </c>
    </row>
    <row r="74" ht="15">
      <c r="B74" s="187"/>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L46"/>
  <sheetViews>
    <sheetView zoomScalePageLayoutView="0" workbookViewId="0" topLeftCell="A1">
      <selection activeCell="B1" sqref="B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205" t="s">
        <v>296</v>
      </c>
      <c r="C2" s="185"/>
      <c r="D2" s="185"/>
      <c r="E2" s="185"/>
      <c r="F2" s="185"/>
      <c r="G2" s="185"/>
      <c r="H2" s="185"/>
      <c r="I2" s="185"/>
      <c r="J2" s="185"/>
      <c r="K2" s="185"/>
      <c r="L2" s="206"/>
    </row>
    <row r="3" spans="2:12" ht="15">
      <c r="B3" s="205" t="s">
        <v>297</v>
      </c>
      <c r="C3" s="185"/>
      <c r="D3" s="185"/>
      <c r="E3" s="185"/>
      <c r="F3" s="185"/>
      <c r="G3" s="185"/>
      <c r="H3" s="185"/>
      <c r="I3" s="185"/>
      <c r="J3" s="185"/>
      <c r="K3" s="185"/>
      <c r="L3" s="206"/>
    </row>
    <row r="4" spans="2:12" ht="30">
      <c r="B4" s="176" t="s">
        <v>233</v>
      </c>
      <c r="C4" s="207" t="s">
        <v>298</v>
      </c>
      <c r="D4" s="207" t="s">
        <v>299</v>
      </c>
      <c r="E4" s="207" t="s">
        <v>300</v>
      </c>
      <c r="F4" s="207" t="s">
        <v>268</v>
      </c>
      <c r="G4" s="207" t="s">
        <v>273</v>
      </c>
      <c r="H4" s="207" t="s">
        <v>281</v>
      </c>
      <c r="I4" s="207" t="s">
        <v>301</v>
      </c>
      <c r="J4" s="207" t="s">
        <v>302</v>
      </c>
      <c r="K4" s="207" t="s">
        <v>128</v>
      </c>
      <c r="L4" s="207" t="s">
        <v>303</v>
      </c>
    </row>
    <row r="5" spans="2:12" ht="15">
      <c r="B5" s="208">
        <v>1</v>
      </c>
      <c r="C5" s="209" t="s">
        <v>304</v>
      </c>
      <c r="D5" s="209"/>
      <c r="E5" s="176"/>
      <c r="F5" s="176"/>
      <c r="G5" s="176"/>
      <c r="H5" s="176"/>
      <c r="I5" s="176"/>
      <c r="J5" s="176"/>
      <c r="K5" s="176"/>
      <c r="L5" s="176"/>
    </row>
    <row r="6" spans="2:12" ht="15">
      <c r="B6" s="208">
        <v>2</v>
      </c>
      <c r="C6" s="210" t="s">
        <v>305</v>
      </c>
      <c r="D6" s="210"/>
      <c r="E6" s="211">
        <v>17.4613584964</v>
      </c>
      <c r="F6" s="176"/>
      <c r="G6" s="176"/>
      <c r="H6" s="176"/>
      <c r="I6" s="176"/>
      <c r="J6" s="176"/>
      <c r="K6" s="211">
        <f>E6</f>
        <v>17.4613584964</v>
      </c>
      <c r="L6" s="176"/>
    </row>
    <row r="7" spans="2:12" ht="15">
      <c r="B7" s="208">
        <v>3</v>
      </c>
      <c r="C7" s="209" t="s">
        <v>306</v>
      </c>
      <c r="D7" s="209"/>
      <c r="E7" s="176"/>
      <c r="F7" s="176"/>
      <c r="G7" s="176"/>
      <c r="H7" s="176"/>
      <c r="I7" s="176"/>
      <c r="J7" s="176"/>
      <c r="K7" s="176"/>
      <c r="L7" s="176"/>
    </row>
    <row r="8" spans="2:12" ht="15">
      <c r="B8" s="208">
        <v>4</v>
      </c>
      <c r="C8" s="210" t="s">
        <v>307</v>
      </c>
      <c r="D8" s="210"/>
      <c r="E8" s="211">
        <v>23.223561186</v>
      </c>
      <c r="F8" s="176"/>
      <c r="G8" s="176"/>
      <c r="H8" s="176"/>
      <c r="I8" s="176"/>
      <c r="J8" s="176"/>
      <c r="K8" s="211">
        <f>E8</f>
        <v>23.223561186</v>
      </c>
      <c r="L8" s="176"/>
    </row>
    <row r="9" spans="2:12" ht="15">
      <c r="B9" s="208">
        <v>5</v>
      </c>
      <c r="C9" s="210" t="s">
        <v>308</v>
      </c>
      <c r="D9" s="210"/>
      <c r="E9" s="211"/>
      <c r="F9" s="176"/>
      <c r="G9" s="176"/>
      <c r="H9" s="176"/>
      <c r="I9" s="176"/>
      <c r="J9" s="176"/>
      <c r="K9" s="211"/>
      <c r="L9" s="176"/>
    </row>
    <row r="10" spans="2:12" ht="15">
      <c r="B10" s="208">
        <v>6</v>
      </c>
      <c r="C10" s="210" t="s">
        <v>309</v>
      </c>
      <c r="D10" s="210"/>
      <c r="E10" s="211"/>
      <c r="F10" s="176"/>
      <c r="G10" s="176"/>
      <c r="H10" s="176"/>
      <c r="I10" s="176"/>
      <c r="J10" s="176"/>
      <c r="K10" s="211"/>
      <c r="L10" s="176"/>
    </row>
    <row r="11" spans="2:12" ht="15">
      <c r="B11" s="208">
        <v>7</v>
      </c>
      <c r="C11" s="210" t="s">
        <v>310</v>
      </c>
      <c r="D11" s="210"/>
      <c r="E11" s="211">
        <v>9.83877895572</v>
      </c>
      <c r="F11" s="176"/>
      <c r="G11" s="176"/>
      <c r="H11" s="176"/>
      <c r="I11" s="176"/>
      <c r="J11" s="176"/>
      <c r="K11" s="211">
        <f>E11</f>
        <v>9.83877895572</v>
      </c>
      <c r="L11" s="176"/>
    </row>
    <row r="12" spans="2:12" ht="15">
      <c r="B12" s="208">
        <v>8</v>
      </c>
      <c r="C12" s="209" t="s">
        <v>311</v>
      </c>
      <c r="D12" s="209"/>
      <c r="E12" s="211"/>
      <c r="F12" s="176"/>
      <c r="G12" s="176"/>
      <c r="H12" s="176"/>
      <c r="I12" s="176"/>
      <c r="J12" s="176"/>
      <c r="K12" s="211"/>
      <c r="L12" s="176"/>
    </row>
    <row r="13" spans="2:12" ht="15">
      <c r="B13" s="208">
        <v>9</v>
      </c>
      <c r="C13" s="209" t="s">
        <v>312</v>
      </c>
      <c r="D13" s="209"/>
      <c r="E13" s="211"/>
      <c r="F13" s="176"/>
      <c r="G13" s="176"/>
      <c r="H13" s="176"/>
      <c r="I13" s="176"/>
      <c r="J13" s="176"/>
      <c r="K13" s="211"/>
      <c r="L13" s="176"/>
    </row>
    <row r="14" spans="2:12" ht="15">
      <c r="B14" s="208">
        <v>10</v>
      </c>
      <c r="C14" s="210" t="s">
        <v>313</v>
      </c>
      <c r="D14" s="210"/>
      <c r="E14" s="211">
        <v>5.8126383095</v>
      </c>
      <c r="F14" s="176"/>
      <c r="G14" s="176"/>
      <c r="H14" s="176"/>
      <c r="I14" s="176"/>
      <c r="J14" s="176"/>
      <c r="K14" s="211">
        <f>E14</f>
        <v>5.8126383095</v>
      </c>
      <c r="L14" s="176"/>
    </row>
    <row r="15" spans="2:12" ht="15">
      <c r="B15" s="208">
        <v>11</v>
      </c>
      <c r="C15" s="210" t="s">
        <v>314</v>
      </c>
      <c r="D15" s="210"/>
      <c r="E15" s="211">
        <v>24.52798406349</v>
      </c>
      <c r="F15" s="176"/>
      <c r="G15" s="176"/>
      <c r="H15" s="176"/>
      <c r="I15" s="176"/>
      <c r="J15" s="176"/>
      <c r="K15" s="211">
        <f>E15</f>
        <v>24.52798406349</v>
      </c>
      <c r="L15" s="176"/>
    </row>
    <row r="16" spans="2:12" ht="15">
      <c r="B16" s="208">
        <v>12</v>
      </c>
      <c r="C16" s="210" t="s">
        <v>315</v>
      </c>
      <c r="D16" s="210"/>
      <c r="E16" s="211">
        <v>13.943583929799997</v>
      </c>
      <c r="F16" s="176"/>
      <c r="G16" s="176"/>
      <c r="H16" s="176"/>
      <c r="I16" s="176"/>
      <c r="J16" s="176"/>
      <c r="K16" s="211">
        <f>E16</f>
        <v>13.943583929799997</v>
      </c>
      <c r="L16" s="176"/>
    </row>
    <row r="17" spans="2:12" ht="15">
      <c r="B17" s="208">
        <v>13</v>
      </c>
      <c r="C17" s="210" t="s">
        <v>316</v>
      </c>
      <c r="D17" s="210"/>
      <c r="E17" s="211"/>
      <c r="F17" s="176"/>
      <c r="G17" s="176"/>
      <c r="H17" s="176"/>
      <c r="I17" s="176"/>
      <c r="J17" s="176"/>
      <c r="K17" s="211"/>
      <c r="L17" s="176"/>
    </row>
    <row r="18" spans="2:12" ht="15">
      <c r="B18" s="208">
        <v>14</v>
      </c>
      <c r="C18" s="210" t="s">
        <v>317</v>
      </c>
      <c r="D18" s="210"/>
      <c r="E18" s="211"/>
      <c r="F18" s="176"/>
      <c r="G18" s="176"/>
      <c r="H18" s="176"/>
      <c r="I18" s="176"/>
      <c r="J18" s="176"/>
      <c r="K18" s="211"/>
      <c r="L18" s="176"/>
    </row>
    <row r="19" spans="2:12" ht="15">
      <c r="B19" s="208">
        <v>15</v>
      </c>
      <c r="C19" s="210" t="s">
        <v>318</v>
      </c>
      <c r="D19" s="210"/>
      <c r="E19" s="211">
        <v>9.067715762819999</v>
      </c>
      <c r="F19" s="176"/>
      <c r="G19" s="176"/>
      <c r="H19" s="176"/>
      <c r="I19" s="176"/>
      <c r="J19" s="176"/>
      <c r="K19" s="211">
        <f>E19</f>
        <v>9.067715762819999</v>
      </c>
      <c r="L19" s="176"/>
    </row>
    <row r="20" spans="2:12" ht="15">
      <c r="B20" s="208">
        <v>16</v>
      </c>
      <c r="C20" s="210" t="s">
        <v>319</v>
      </c>
      <c r="D20" s="210"/>
      <c r="E20" s="212">
        <v>13.936835833000002</v>
      </c>
      <c r="F20" s="176"/>
      <c r="G20" s="176"/>
      <c r="H20" s="176"/>
      <c r="I20" s="176"/>
      <c r="J20" s="176"/>
      <c r="K20" s="211">
        <f>E20</f>
        <v>13.936835833000002</v>
      </c>
      <c r="L20" s="176"/>
    </row>
    <row r="21" spans="2:12" ht="15">
      <c r="B21" s="208">
        <v>17</v>
      </c>
      <c r="C21" s="210" t="s">
        <v>320</v>
      </c>
      <c r="D21" s="210"/>
      <c r="E21" s="211"/>
      <c r="F21" s="176"/>
      <c r="G21" s="176"/>
      <c r="H21" s="176"/>
      <c r="I21" s="176"/>
      <c r="J21" s="176"/>
      <c r="K21" s="211"/>
      <c r="L21" s="176"/>
    </row>
    <row r="22" spans="2:12" ht="15">
      <c r="B22" s="208">
        <v>18</v>
      </c>
      <c r="C22" s="209" t="s">
        <v>321</v>
      </c>
      <c r="D22" s="209"/>
      <c r="E22" s="211"/>
      <c r="F22" s="176"/>
      <c r="G22" s="176"/>
      <c r="H22" s="176"/>
      <c r="I22" s="176"/>
      <c r="J22" s="176"/>
      <c r="K22" s="211"/>
      <c r="L22" s="176"/>
    </row>
    <row r="23" spans="2:12" ht="15">
      <c r="B23" s="208">
        <v>19</v>
      </c>
      <c r="C23" s="210" t="s">
        <v>322</v>
      </c>
      <c r="D23" s="210"/>
      <c r="E23" s="211">
        <v>1.1625276619</v>
      </c>
      <c r="F23" s="176"/>
      <c r="G23" s="176"/>
      <c r="H23" s="176"/>
      <c r="I23" s="176"/>
      <c r="J23" s="176"/>
      <c r="K23" s="211">
        <f>E23</f>
        <v>1.1625276619</v>
      </c>
      <c r="L23" s="176"/>
    </row>
    <row r="24" spans="2:12" ht="15">
      <c r="B24" s="208">
        <v>20</v>
      </c>
      <c r="C24" s="210" t="s">
        <v>323</v>
      </c>
      <c r="D24" s="210"/>
      <c r="E24" s="211">
        <v>1365.8020772560205</v>
      </c>
      <c r="F24" s="176"/>
      <c r="G24" s="176"/>
      <c r="H24" s="176"/>
      <c r="I24" s="176"/>
      <c r="J24" s="176"/>
      <c r="K24" s="211">
        <f>E24</f>
        <v>1365.8020772560205</v>
      </c>
      <c r="L24" s="176"/>
    </row>
    <row r="25" spans="2:12" ht="15">
      <c r="B25" s="208">
        <v>21</v>
      </c>
      <c r="C25" s="209" t="s">
        <v>324</v>
      </c>
      <c r="D25" s="209"/>
      <c r="E25" s="211"/>
      <c r="F25" s="176"/>
      <c r="G25" s="176"/>
      <c r="H25" s="176"/>
      <c r="I25" s="176"/>
      <c r="J25" s="176"/>
      <c r="K25" s="211"/>
      <c r="L25" s="176"/>
    </row>
    <row r="26" spans="2:12" ht="15">
      <c r="B26" s="208">
        <v>22</v>
      </c>
      <c r="C26" s="210" t="s">
        <v>325</v>
      </c>
      <c r="D26" s="210"/>
      <c r="E26" s="211"/>
      <c r="F26" s="176"/>
      <c r="G26" s="176"/>
      <c r="H26" s="176"/>
      <c r="I26" s="176"/>
      <c r="J26" s="176"/>
      <c r="K26" s="211"/>
      <c r="L26" s="176"/>
    </row>
    <row r="27" spans="2:12" ht="15">
      <c r="B27" s="208">
        <v>23</v>
      </c>
      <c r="C27" s="209" t="s">
        <v>326</v>
      </c>
      <c r="D27" s="209"/>
      <c r="E27" s="211"/>
      <c r="F27" s="176"/>
      <c r="G27" s="176"/>
      <c r="H27" s="176"/>
      <c r="I27" s="176"/>
      <c r="J27" s="176"/>
      <c r="K27" s="211"/>
      <c r="L27" s="176"/>
    </row>
    <row r="28" spans="2:12" ht="15">
      <c r="B28" s="208">
        <v>24</v>
      </c>
      <c r="C28" s="209" t="s">
        <v>327</v>
      </c>
      <c r="D28" s="209"/>
      <c r="E28" s="211"/>
      <c r="F28" s="176"/>
      <c r="G28" s="176"/>
      <c r="H28" s="176"/>
      <c r="I28" s="176"/>
      <c r="J28" s="176"/>
      <c r="K28" s="211"/>
      <c r="L28" s="176"/>
    </row>
    <row r="29" spans="2:12" ht="15">
      <c r="B29" s="208">
        <v>25</v>
      </c>
      <c r="C29" s="210" t="s">
        <v>328</v>
      </c>
      <c r="D29" s="210"/>
      <c r="E29" s="211">
        <v>105.08624646187778</v>
      </c>
      <c r="F29" s="176"/>
      <c r="G29" s="176"/>
      <c r="H29" s="176"/>
      <c r="I29" s="176"/>
      <c r="J29" s="176"/>
      <c r="K29" s="211">
        <f>E29</f>
        <v>105.08624646187778</v>
      </c>
      <c r="L29" s="176"/>
    </row>
    <row r="30" spans="2:12" ht="15">
      <c r="B30" s="208">
        <v>26</v>
      </c>
      <c r="C30" s="210" t="s">
        <v>329</v>
      </c>
      <c r="D30" s="210"/>
      <c r="E30" s="211">
        <v>1.1611780593</v>
      </c>
      <c r="F30" s="176"/>
      <c r="G30" s="176"/>
      <c r="H30" s="176"/>
      <c r="I30" s="176"/>
      <c r="J30" s="176"/>
      <c r="K30" s="211">
        <f>E30</f>
        <v>1.1611780593</v>
      </c>
      <c r="L30" s="176"/>
    </row>
    <row r="31" spans="2:12" ht="15">
      <c r="B31" s="208">
        <v>27</v>
      </c>
      <c r="C31" s="210" t="s">
        <v>270</v>
      </c>
      <c r="D31" s="210"/>
      <c r="E31" s="211"/>
      <c r="F31" s="176"/>
      <c r="G31" s="176"/>
      <c r="H31" s="176"/>
      <c r="I31" s="176"/>
      <c r="J31" s="176"/>
      <c r="K31" s="211"/>
      <c r="L31" s="176"/>
    </row>
    <row r="32" spans="2:12" ht="15">
      <c r="B32" s="208">
        <v>28</v>
      </c>
      <c r="C32" s="210" t="s">
        <v>330</v>
      </c>
      <c r="D32" s="210"/>
      <c r="E32" s="211"/>
      <c r="F32" s="176"/>
      <c r="G32" s="176"/>
      <c r="H32" s="176"/>
      <c r="I32" s="176"/>
      <c r="J32" s="176"/>
      <c r="K32" s="211"/>
      <c r="L32" s="176"/>
    </row>
    <row r="33" spans="2:12" ht="15">
      <c r="B33" s="208">
        <v>29</v>
      </c>
      <c r="C33" s="210" t="s">
        <v>331</v>
      </c>
      <c r="D33" s="210"/>
      <c r="E33" s="211">
        <v>2.3223561186</v>
      </c>
      <c r="F33" s="176"/>
      <c r="G33" s="176"/>
      <c r="H33" s="176"/>
      <c r="I33" s="176"/>
      <c r="J33" s="176"/>
      <c r="K33" s="211">
        <f>E33</f>
        <v>2.3223561186</v>
      </c>
      <c r="L33" s="176"/>
    </row>
    <row r="34" spans="2:12" ht="15">
      <c r="B34" s="208">
        <v>30</v>
      </c>
      <c r="C34" s="210" t="s">
        <v>332</v>
      </c>
      <c r="D34" s="210"/>
      <c r="E34" s="211">
        <v>2.3250553238</v>
      </c>
      <c r="F34" s="176"/>
      <c r="G34" s="176"/>
      <c r="H34" s="176"/>
      <c r="I34" s="176"/>
      <c r="J34" s="176"/>
      <c r="K34" s="211">
        <f>E34</f>
        <v>2.3250553238</v>
      </c>
      <c r="L34" s="176"/>
    </row>
    <row r="35" spans="2:12" ht="15">
      <c r="B35" s="208">
        <v>31</v>
      </c>
      <c r="C35" s="209" t="s">
        <v>333</v>
      </c>
      <c r="D35" s="209"/>
      <c r="E35" s="211"/>
      <c r="F35" s="176"/>
      <c r="G35" s="176"/>
      <c r="H35" s="176"/>
      <c r="I35" s="176"/>
      <c r="J35" s="176"/>
      <c r="K35" s="211"/>
      <c r="L35" s="176"/>
    </row>
    <row r="36" spans="2:12" ht="15">
      <c r="B36" s="208">
        <v>32</v>
      </c>
      <c r="C36" s="210" t="s">
        <v>334</v>
      </c>
      <c r="D36" s="210"/>
      <c r="E36" s="211">
        <v>58.302694847525</v>
      </c>
      <c r="F36" s="176"/>
      <c r="G36" s="176"/>
      <c r="H36" s="176"/>
      <c r="I36" s="176"/>
      <c r="J36" s="176"/>
      <c r="K36" s="211">
        <f>E36</f>
        <v>58.302694847525</v>
      </c>
      <c r="L36" s="176"/>
    </row>
    <row r="37" spans="2:12" ht="15">
      <c r="B37" s="208">
        <v>33</v>
      </c>
      <c r="C37" s="210" t="s">
        <v>335</v>
      </c>
      <c r="D37" s="210"/>
      <c r="E37" s="211"/>
      <c r="F37" s="176"/>
      <c r="G37" s="176"/>
      <c r="H37" s="176"/>
      <c r="I37" s="176"/>
      <c r="J37" s="176"/>
      <c r="K37" s="211"/>
      <c r="L37" s="176"/>
    </row>
    <row r="38" spans="2:12" ht="15">
      <c r="B38" s="208">
        <v>34</v>
      </c>
      <c r="C38" s="210" t="s">
        <v>336</v>
      </c>
      <c r="D38" s="210"/>
      <c r="E38" s="211">
        <v>1.1625276619</v>
      </c>
      <c r="F38" s="176"/>
      <c r="G38" s="176"/>
      <c r="H38" s="176"/>
      <c r="I38" s="176"/>
      <c r="J38" s="176"/>
      <c r="K38" s="211">
        <f>E38</f>
        <v>1.1625276619</v>
      </c>
      <c r="L38" s="176"/>
    </row>
    <row r="39" spans="2:12" ht="15">
      <c r="B39" s="208">
        <v>35</v>
      </c>
      <c r="C39" s="210" t="s">
        <v>337</v>
      </c>
      <c r="D39" s="210"/>
      <c r="E39" s="211"/>
      <c r="F39" s="176"/>
      <c r="G39" s="176"/>
      <c r="H39" s="176"/>
      <c r="I39" s="176"/>
      <c r="J39" s="176"/>
      <c r="K39" s="211"/>
      <c r="L39" s="176"/>
    </row>
    <row r="40" spans="2:12" ht="15">
      <c r="B40" s="208">
        <v>36</v>
      </c>
      <c r="C40" s="210" t="s">
        <v>338</v>
      </c>
      <c r="D40" s="210"/>
      <c r="E40" s="212">
        <v>24.179961165255534</v>
      </c>
      <c r="F40" s="176"/>
      <c r="G40" s="176"/>
      <c r="H40" s="176"/>
      <c r="I40" s="176"/>
      <c r="J40" s="176"/>
      <c r="K40" s="211">
        <f>E40</f>
        <v>24.179961165255534</v>
      </c>
      <c r="L40" s="176"/>
    </row>
    <row r="41" spans="2:12" ht="15">
      <c r="B41" s="207" t="s">
        <v>35</v>
      </c>
      <c r="C41" s="176"/>
      <c r="D41" s="176"/>
      <c r="E41" s="211">
        <f>SUM(E1:E40)</f>
        <v>1679.3170810929087</v>
      </c>
      <c r="F41" s="176"/>
      <c r="G41" s="176"/>
      <c r="H41" s="176"/>
      <c r="I41" s="176"/>
      <c r="J41" s="176"/>
      <c r="K41" s="211">
        <f>SUM(K1:K40)</f>
        <v>1679.3170810929087</v>
      </c>
      <c r="L41" s="176"/>
    </row>
    <row r="42" ht="15">
      <c r="B42" t="s">
        <v>339</v>
      </c>
    </row>
    <row r="46" ht="15">
      <c r="E46" s="213"/>
    </row>
  </sheetData>
  <sheetProtection/>
  <mergeCells count="2">
    <mergeCell ref="B2:L2"/>
    <mergeCell ref="B3:L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214" t="s">
        <v>340</v>
      </c>
    </row>
    <row r="2" spans="1:8" ht="27" customHeight="1" thickBot="1">
      <c r="A2" s="215" t="s">
        <v>341</v>
      </c>
      <c r="B2" s="216"/>
      <c r="C2" s="216"/>
      <c r="D2" s="216"/>
      <c r="E2" s="216"/>
      <c r="F2" s="216"/>
      <c r="G2" s="216"/>
      <c r="H2" s="217"/>
    </row>
    <row r="3" spans="1:8" ht="57.75" thickBot="1">
      <c r="A3" s="218" t="s">
        <v>342</v>
      </c>
      <c r="B3" s="219" t="s">
        <v>343</v>
      </c>
      <c r="C3" s="219" t="s">
        <v>344</v>
      </c>
      <c r="D3" s="219" t="s">
        <v>345</v>
      </c>
      <c r="E3" s="219" t="s">
        <v>346</v>
      </c>
      <c r="F3" s="219" t="s">
        <v>347</v>
      </c>
      <c r="G3" s="219" t="s">
        <v>348</v>
      </c>
      <c r="H3" s="219" t="s">
        <v>349</v>
      </c>
    </row>
    <row r="4" spans="1:8" ht="15.75" thickBot="1">
      <c r="A4" s="218" t="s">
        <v>350</v>
      </c>
      <c r="B4" s="218" t="s">
        <v>350</v>
      </c>
      <c r="C4" s="218" t="s">
        <v>350</v>
      </c>
      <c r="D4" s="218" t="s">
        <v>350</v>
      </c>
      <c r="E4" s="218" t="s">
        <v>350</v>
      </c>
      <c r="F4" s="218" t="s">
        <v>350</v>
      </c>
      <c r="G4" s="218" t="s">
        <v>350</v>
      </c>
      <c r="H4" s="218" t="s">
        <v>350</v>
      </c>
    </row>
    <row r="5" ht="15">
      <c r="A5" s="220"/>
    </row>
    <row r="6" ht="15.75" thickBot="1">
      <c r="A6" s="214" t="s">
        <v>351</v>
      </c>
    </row>
    <row r="7" spans="1:9" ht="15.75" thickBot="1">
      <c r="A7" s="215" t="s">
        <v>352</v>
      </c>
      <c r="B7" s="216"/>
      <c r="C7" s="216"/>
      <c r="D7" s="216"/>
      <c r="E7" s="216"/>
      <c r="F7" s="216"/>
      <c r="G7" s="216"/>
      <c r="H7" s="216"/>
      <c r="I7" s="221"/>
    </row>
    <row r="8" spans="1:9" ht="57.75" thickBot="1">
      <c r="A8" s="218" t="s">
        <v>353</v>
      </c>
      <c r="B8" s="219" t="s">
        <v>342</v>
      </c>
      <c r="C8" s="219" t="s">
        <v>343</v>
      </c>
      <c r="D8" s="219" t="s">
        <v>344</v>
      </c>
      <c r="E8" s="219" t="s">
        <v>345</v>
      </c>
      <c r="F8" s="219" t="s">
        <v>346</v>
      </c>
      <c r="G8" s="219" t="s">
        <v>347</v>
      </c>
      <c r="H8" s="219" t="s">
        <v>348</v>
      </c>
      <c r="I8" s="219" t="s">
        <v>349</v>
      </c>
    </row>
    <row r="9" spans="1:9" ht="15.75" thickBot="1">
      <c r="A9" s="218" t="s">
        <v>350</v>
      </c>
      <c r="B9" s="218" t="s">
        <v>350</v>
      </c>
      <c r="C9" s="218" t="s">
        <v>350</v>
      </c>
      <c r="D9" s="218" t="s">
        <v>350</v>
      </c>
      <c r="E9" s="218" t="s">
        <v>350</v>
      </c>
      <c r="F9" s="218" t="s">
        <v>350</v>
      </c>
      <c r="G9" s="218" t="s">
        <v>350</v>
      </c>
      <c r="H9" s="218" t="s">
        <v>350</v>
      </c>
      <c r="I9" s="218" t="s">
        <v>350</v>
      </c>
    </row>
    <row r="10" ht="15">
      <c r="A10" s="220"/>
    </row>
    <row r="11" ht="15.75" thickBot="1">
      <c r="A11" s="214" t="s">
        <v>354</v>
      </c>
    </row>
    <row r="12" spans="1:6" ht="27" customHeight="1" thickBot="1">
      <c r="A12" s="222" t="s">
        <v>355</v>
      </c>
      <c r="B12" s="223"/>
      <c r="C12" s="223"/>
      <c r="D12" s="223"/>
      <c r="E12" s="223"/>
      <c r="F12" s="224"/>
    </row>
    <row r="13" spans="1:6" ht="27" customHeight="1" thickBot="1">
      <c r="A13" s="225" t="s">
        <v>356</v>
      </c>
      <c r="B13" s="225" t="s">
        <v>353</v>
      </c>
      <c r="C13" s="225" t="s">
        <v>357</v>
      </c>
      <c r="D13" s="226" t="s">
        <v>358</v>
      </c>
      <c r="E13" s="227"/>
      <c r="F13" s="228"/>
    </row>
    <row r="14" spans="1:6" ht="15.75" thickBot="1">
      <c r="A14" s="229"/>
      <c r="B14" s="229"/>
      <c r="C14" s="229"/>
      <c r="D14" s="230" t="s">
        <v>359</v>
      </c>
      <c r="E14" s="230" t="s">
        <v>360</v>
      </c>
      <c r="F14" s="230" t="s">
        <v>361</v>
      </c>
    </row>
    <row r="15" spans="1:6" ht="15.75" thickBot="1">
      <c r="A15" s="231" t="s">
        <v>350</v>
      </c>
      <c r="B15" s="231" t="s">
        <v>350</v>
      </c>
      <c r="C15" s="231" t="s">
        <v>350</v>
      </c>
      <c r="D15" s="231" t="s">
        <v>350</v>
      </c>
      <c r="E15" s="231" t="s">
        <v>350</v>
      </c>
      <c r="F15" s="231" t="s">
        <v>350</v>
      </c>
    </row>
    <row r="16" ht="15">
      <c r="A16" s="232" t="s">
        <v>362</v>
      </c>
    </row>
    <row r="17" ht="15">
      <c r="A17" s="220"/>
    </row>
    <row r="18" ht="15">
      <c r="A18" s="220"/>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Y59"/>
  <sheetViews>
    <sheetView zoomScalePageLayoutView="0" workbookViewId="0" topLeftCell="A1">
      <selection activeCell="A2" sqref="A2"/>
    </sheetView>
  </sheetViews>
  <sheetFormatPr defaultColWidth="9.140625" defaultRowHeight="15"/>
  <cols>
    <col min="1" max="1" width="10.28125" style="0" bestFit="1" customWidth="1"/>
    <col min="2" max="2" width="33.57421875" style="0" bestFit="1" customWidth="1"/>
    <col min="3" max="3" width="13.421875" style="0" bestFit="1" customWidth="1"/>
    <col min="4" max="4" width="22.421875" style="0" bestFit="1" customWidth="1"/>
    <col min="5" max="6" width="10.57421875" style="0" bestFit="1" customWidth="1"/>
    <col min="7" max="7" width="19.421875" style="0" bestFit="1" customWidth="1"/>
    <col min="8" max="8" width="12.57421875" style="0" bestFit="1" customWidth="1"/>
    <col min="9" max="9" width="19.57421875" style="0" bestFit="1" customWidth="1"/>
    <col min="10" max="10" width="17.28125" style="0" bestFit="1" customWidth="1"/>
    <col min="11" max="11" width="10.57421875" style="0" bestFit="1" customWidth="1"/>
    <col min="12" max="12" width="14.00390625" style="0" bestFit="1" customWidth="1"/>
    <col min="13" max="13" width="7.140625" style="0" bestFit="1" customWidth="1"/>
    <col min="14" max="16" width="14.00390625" style="0" bestFit="1" customWidth="1"/>
    <col min="17" max="17" width="12.57421875" style="0" bestFit="1" customWidth="1"/>
    <col min="18" max="18" width="15.7109375" style="0" customWidth="1"/>
    <col min="19" max="19" width="11.7109375" style="0" bestFit="1" customWidth="1"/>
    <col min="20" max="20" width="9.28125" style="0" bestFit="1" customWidth="1"/>
    <col min="21" max="21" width="20.140625" style="49" bestFit="1" customWidth="1"/>
    <col min="22" max="22" width="9.421875" style="0" bestFit="1" customWidth="1"/>
    <col min="23" max="23" width="19.7109375" style="0" customWidth="1"/>
    <col min="24" max="24" width="22.421875" style="0" bestFit="1" customWidth="1"/>
    <col min="25" max="25" width="16.00390625" style="0" bestFit="1" customWidth="1"/>
  </cols>
  <sheetData>
    <row r="1" spans="1:25" ht="21">
      <c r="A1" s="107" t="s">
        <v>170</v>
      </c>
      <c r="B1" s="107"/>
      <c r="C1" s="107"/>
      <c r="D1" s="107"/>
      <c r="E1" s="107"/>
      <c r="F1" s="107"/>
      <c r="G1" s="107"/>
      <c r="H1" s="107"/>
      <c r="I1" s="107"/>
      <c r="J1" s="107"/>
      <c r="K1" s="107"/>
      <c r="L1" s="107"/>
      <c r="M1" s="107"/>
      <c r="N1" s="107"/>
      <c r="O1" s="107"/>
      <c r="P1" s="107"/>
      <c r="Q1" s="107"/>
      <c r="R1" s="107"/>
      <c r="S1" s="107"/>
      <c r="T1" s="107"/>
      <c r="U1" s="107"/>
      <c r="V1" s="107"/>
      <c r="W1" s="107"/>
      <c r="X1" s="107"/>
      <c r="Y1" s="108"/>
    </row>
    <row r="2" spans="1:25" ht="120">
      <c r="A2" s="109" t="s">
        <v>171</v>
      </c>
      <c r="B2" s="109" t="s">
        <v>172</v>
      </c>
      <c r="C2" s="110" t="s">
        <v>173</v>
      </c>
      <c r="D2" s="111" t="s">
        <v>174</v>
      </c>
      <c r="E2" s="110" t="s">
        <v>175</v>
      </c>
      <c r="F2" s="109" t="s">
        <v>176</v>
      </c>
      <c r="G2" s="109" t="s">
        <v>177</v>
      </c>
      <c r="H2" s="109" t="s">
        <v>178</v>
      </c>
      <c r="I2" s="109" t="s">
        <v>179</v>
      </c>
      <c r="J2" s="111" t="s">
        <v>119</v>
      </c>
      <c r="K2" s="111" t="s">
        <v>180</v>
      </c>
      <c r="L2" s="112" t="s">
        <v>181</v>
      </c>
      <c r="M2" s="109" t="s">
        <v>182</v>
      </c>
      <c r="N2" s="112" t="s">
        <v>183</v>
      </c>
      <c r="O2" s="111" t="s">
        <v>184</v>
      </c>
      <c r="P2" s="111" t="s">
        <v>185</v>
      </c>
      <c r="Q2" s="132" t="s">
        <v>186</v>
      </c>
      <c r="R2" s="112" t="s">
        <v>187</v>
      </c>
      <c r="S2" s="112" t="s">
        <v>188</v>
      </c>
      <c r="T2" s="112" t="s">
        <v>189</v>
      </c>
      <c r="U2" s="114" t="s">
        <v>190</v>
      </c>
      <c r="V2" s="109" t="s">
        <v>191</v>
      </c>
      <c r="W2" s="112" t="s">
        <v>192</v>
      </c>
      <c r="X2" s="112" t="s">
        <v>193</v>
      </c>
      <c r="Y2" s="115"/>
    </row>
    <row r="3" spans="1:25" ht="21">
      <c r="A3" s="116">
        <v>1</v>
      </c>
      <c r="B3" s="116" t="s">
        <v>216</v>
      </c>
      <c r="C3" s="116" t="s">
        <v>217</v>
      </c>
      <c r="D3" s="116" t="s">
        <v>196</v>
      </c>
      <c r="E3" s="116"/>
      <c r="F3" s="116"/>
      <c r="G3" s="116" t="s">
        <v>197</v>
      </c>
      <c r="H3" s="116" t="s">
        <v>198</v>
      </c>
      <c r="I3" s="116" t="s">
        <v>199</v>
      </c>
      <c r="J3" s="116" t="s">
        <v>121</v>
      </c>
      <c r="K3" s="116" t="s">
        <v>200</v>
      </c>
      <c r="L3" s="117">
        <v>44229</v>
      </c>
      <c r="M3" s="118">
        <f>L3-O3</f>
        <v>1</v>
      </c>
      <c r="N3" s="117">
        <f>L3</f>
        <v>44229</v>
      </c>
      <c r="O3" s="117">
        <v>44228</v>
      </c>
      <c r="P3" s="117">
        <f>O3</f>
        <v>44228</v>
      </c>
      <c r="Q3" s="119">
        <v>1866.7032191536437</v>
      </c>
      <c r="R3" s="120">
        <v>10000</v>
      </c>
      <c r="S3" s="121">
        <v>99.99128843021349</v>
      </c>
      <c r="T3" s="116">
        <v>0</v>
      </c>
      <c r="U3" s="122">
        <f>(Q3*R3*S3/100)+T3</f>
        <v>18665406</v>
      </c>
      <c r="V3" s="123">
        <v>0.0318</v>
      </c>
      <c r="W3" s="123">
        <v>0.0318</v>
      </c>
      <c r="X3" s="116" t="s">
        <v>196</v>
      </c>
      <c r="Y3" s="49"/>
    </row>
    <row r="4" spans="1:25" ht="21">
      <c r="A4" s="116">
        <f>A3+1</f>
        <v>2</v>
      </c>
      <c r="B4" s="116" t="s">
        <v>216</v>
      </c>
      <c r="C4" s="116" t="s">
        <v>217</v>
      </c>
      <c r="D4" s="116" t="s">
        <v>196</v>
      </c>
      <c r="E4" s="116"/>
      <c r="F4" s="116"/>
      <c r="G4" s="116" t="s">
        <v>197</v>
      </c>
      <c r="H4" s="116" t="s">
        <v>198</v>
      </c>
      <c r="I4" s="116" t="s">
        <v>199</v>
      </c>
      <c r="J4" s="116" t="s">
        <v>122</v>
      </c>
      <c r="K4" s="116" t="s">
        <v>200</v>
      </c>
      <c r="L4" s="117">
        <v>44229</v>
      </c>
      <c r="M4" s="118">
        <f aca="true" t="shared" si="0" ref="M4:M16">L4-O4</f>
        <v>1</v>
      </c>
      <c r="N4" s="117">
        <f aca="true" t="shared" si="1" ref="N4:N16">L4</f>
        <v>44229</v>
      </c>
      <c r="O4" s="117">
        <v>44228</v>
      </c>
      <c r="P4" s="117">
        <f aca="true" t="shared" si="2" ref="P4:P16">O4</f>
        <v>44228</v>
      </c>
      <c r="Q4" s="119">
        <v>109561.14589568363</v>
      </c>
      <c r="R4" s="120">
        <v>10000</v>
      </c>
      <c r="S4" s="121">
        <v>99.99128843021346</v>
      </c>
      <c r="T4" s="116">
        <v>0</v>
      </c>
      <c r="U4" s="122">
        <f aca="true" t="shared" si="3" ref="U4:U16">(Q4*R4*S4/100)+T4</f>
        <v>1095516013.9999998</v>
      </c>
      <c r="V4" s="123">
        <v>0.0318</v>
      </c>
      <c r="W4" s="123">
        <v>0.0318</v>
      </c>
      <c r="X4" s="121" t="s">
        <v>196</v>
      </c>
      <c r="Y4" s="49"/>
    </row>
    <row r="5" spans="1:25" ht="21">
      <c r="A5" s="116">
        <f>A4+1</f>
        <v>3</v>
      </c>
      <c r="B5" s="116" t="s">
        <v>216</v>
      </c>
      <c r="C5" s="116" t="s">
        <v>217</v>
      </c>
      <c r="D5" s="116" t="s">
        <v>196</v>
      </c>
      <c r="E5" s="116"/>
      <c r="F5" s="116"/>
      <c r="G5" s="116" t="s">
        <v>197</v>
      </c>
      <c r="H5" s="116" t="s">
        <v>198</v>
      </c>
      <c r="I5" s="116" t="s">
        <v>199</v>
      </c>
      <c r="J5" s="116" t="s">
        <v>123</v>
      </c>
      <c r="K5" s="116" t="s">
        <v>200</v>
      </c>
      <c r="L5" s="117">
        <v>44229</v>
      </c>
      <c r="M5" s="118">
        <f t="shared" si="0"/>
        <v>1</v>
      </c>
      <c r="N5" s="117">
        <f t="shared" si="1"/>
        <v>44229</v>
      </c>
      <c r="O5" s="117">
        <v>44228</v>
      </c>
      <c r="P5" s="117">
        <f t="shared" si="2"/>
        <v>44228</v>
      </c>
      <c r="Q5" s="119">
        <v>26481.097719308054</v>
      </c>
      <c r="R5" s="120">
        <v>10000</v>
      </c>
      <c r="S5" s="121">
        <v>99.99128843021349</v>
      </c>
      <c r="T5" s="116">
        <v>0</v>
      </c>
      <c r="U5" s="122">
        <f t="shared" si="3"/>
        <v>264787908.00000003</v>
      </c>
      <c r="V5" s="123">
        <v>0.0318</v>
      </c>
      <c r="W5" s="123">
        <v>0.0318</v>
      </c>
      <c r="X5" s="116" t="s">
        <v>196</v>
      </c>
      <c r="Y5" s="49"/>
    </row>
    <row r="6" spans="1:25" ht="21">
      <c r="A6" s="116">
        <f>A5+1</f>
        <v>4</v>
      </c>
      <c r="B6" s="116" t="s">
        <v>216</v>
      </c>
      <c r="C6" s="116" t="s">
        <v>217</v>
      </c>
      <c r="D6" s="116" t="s">
        <v>196</v>
      </c>
      <c r="E6" s="116"/>
      <c r="F6" s="116"/>
      <c r="G6" s="116" t="s">
        <v>197</v>
      </c>
      <c r="H6" s="116" t="s">
        <v>198</v>
      </c>
      <c r="I6" s="116" t="s">
        <v>199</v>
      </c>
      <c r="J6" s="116" t="s">
        <v>124</v>
      </c>
      <c r="K6" s="116" t="s">
        <v>200</v>
      </c>
      <c r="L6" s="117">
        <v>44229</v>
      </c>
      <c r="M6" s="118">
        <f t="shared" si="0"/>
        <v>1</v>
      </c>
      <c r="N6" s="117">
        <f t="shared" si="1"/>
        <v>44229</v>
      </c>
      <c r="O6" s="117">
        <v>44228</v>
      </c>
      <c r="P6" s="117">
        <f t="shared" si="2"/>
        <v>44228</v>
      </c>
      <c r="Q6" s="119">
        <v>28899.147069364655</v>
      </c>
      <c r="R6" s="120">
        <v>10000</v>
      </c>
      <c r="S6" s="121">
        <v>99.99128843021349</v>
      </c>
      <c r="T6" s="116">
        <v>0</v>
      </c>
      <c r="U6" s="122">
        <f t="shared" si="3"/>
        <v>288966295</v>
      </c>
      <c r="V6" s="123">
        <v>0.0318</v>
      </c>
      <c r="W6" s="123">
        <v>0.0318</v>
      </c>
      <c r="X6" s="116" t="s">
        <v>196</v>
      </c>
      <c r="Y6" s="49"/>
    </row>
    <row r="7" spans="1:25" ht="21">
      <c r="A7" s="116">
        <f>A6+1</f>
        <v>5</v>
      </c>
      <c r="B7" s="116" t="s">
        <v>216</v>
      </c>
      <c r="C7" s="116" t="s">
        <v>217</v>
      </c>
      <c r="D7" s="116" t="s">
        <v>196</v>
      </c>
      <c r="E7" s="116"/>
      <c r="F7" s="116"/>
      <c r="G7" s="116" t="s">
        <v>197</v>
      </c>
      <c r="H7" s="116" t="s">
        <v>198</v>
      </c>
      <c r="I7" s="116" t="s">
        <v>199</v>
      </c>
      <c r="J7" s="116" t="s">
        <v>125</v>
      </c>
      <c r="K7" s="116" t="s">
        <v>200</v>
      </c>
      <c r="L7" s="117">
        <v>44229</v>
      </c>
      <c r="M7" s="118">
        <f t="shared" si="0"/>
        <v>1</v>
      </c>
      <c r="N7" s="117">
        <f t="shared" si="1"/>
        <v>44229</v>
      </c>
      <c r="O7" s="117">
        <v>44228</v>
      </c>
      <c r="P7" s="117">
        <f t="shared" si="2"/>
        <v>44228</v>
      </c>
      <c r="Q7" s="119">
        <v>47828.30309600192</v>
      </c>
      <c r="R7" s="120">
        <v>10000</v>
      </c>
      <c r="S7" s="121">
        <v>99.99128843021349</v>
      </c>
      <c r="T7" s="116">
        <v>0</v>
      </c>
      <c r="U7" s="122">
        <f t="shared" si="3"/>
        <v>478241365.00000006</v>
      </c>
      <c r="V7" s="123">
        <v>0.0318</v>
      </c>
      <c r="W7" s="123">
        <v>0.0318</v>
      </c>
      <c r="X7" s="116" t="s">
        <v>196</v>
      </c>
      <c r="Y7" s="49"/>
    </row>
    <row r="8" spans="1:25" ht="21">
      <c r="A8" s="116">
        <f>A7+1</f>
        <v>6</v>
      </c>
      <c r="B8" s="116" t="s">
        <v>216</v>
      </c>
      <c r="C8" s="116" t="s">
        <v>217</v>
      </c>
      <c r="D8" s="116" t="s">
        <v>196</v>
      </c>
      <c r="E8" s="116"/>
      <c r="F8" s="116"/>
      <c r="G8" s="116" t="s">
        <v>197</v>
      </c>
      <c r="H8" s="116" t="s">
        <v>198</v>
      </c>
      <c r="I8" s="116" t="s">
        <v>199</v>
      </c>
      <c r="J8" s="116" t="s">
        <v>126</v>
      </c>
      <c r="K8" s="116" t="s">
        <v>200</v>
      </c>
      <c r="L8" s="117">
        <v>44229</v>
      </c>
      <c r="M8" s="118">
        <f t="shared" si="0"/>
        <v>1</v>
      </c>
      <c r="N8" s="117">
        <f t="shared" si="1"/>
        <v>44229</v>
      </c>
      <c r="O8" s="117">
        <v>44228</v>
      </c>
      <c r="P8" s="117">
        <f t="shared" si="2"/>
        <v>44228</v>
      </c>
      <c r="Q8" s="119">
        <v>79411.03814800647</v>
      </c>
      <c r="R8" s="120">
        <v>10000</v>
      </c>
      <c r="S8" s="121">
        <v>99.99128843021349</v>
      </c>
      <c r="T8" s="116">
        <v>0</v>
      </c>
      <c r="U8" s="122">
        <f t="shared" si="3"/>
        <v>794041202</v>
      </c>
      <c r="V8" s="123">
        <v>0.0318</v>
      </c>
      <c r="W8" s="123">
        <v>0.0318</v>
      </c>
      <c r="X8" s="116" t="s">
        <v>196</v>
      </c>
      <c r="Y8" s="49"/>
    </row>
    <row r="9" spans="1:25" ht="21">
      <c r="A9" s="116">
        <f>A8+1</f>
        <v>7</v>
      </c>
      <c r="B9" s="116" t="s">
        <v>216</v>
      </c>
      <c r="C9" s="116" t="s">
        <v>217</v>
      </c>
      <c r="D9" s="116" t="s">
        <v>196</v>
      </c>
      <c r="E9" s="116"/>
      <c r="F9" s="116"/>
      <c r="G9" s="116" t="s">
        <v>197</v>
      </c>
      <c r="H9" s="116" t="s">
        <v>198</v>
      </c>
      <c r="I9" s="116" t="s">
        <v>199</v>
      </c>
      <c r="J9" s="116" t="s">
        <v>127</v>
      </c>
      <c r="K9" s="116" t="s">
        <v>200</v>
      </c>
      <c r="L9" s="117">
        <v>44229</v>
      </c>
      <c r="M9" s="118">
        <f t="shared" si="0"/>
        <v>1</v>
      </c>
      <c r="N9" s="117">
        <f t="shared" si="1"/>
        <v>44229</v>
      </c>
      <c r="O9" s="117">
        <v>44228</v>
      </c>
      <c r="P9" s="117">
        <f t="shared" si="2"/>
        <v>44228</v>
      </c>
      <c r="Q9" s="119">
        <v>46952.5648514536</v>
      </c>
      <c r="R9" s="120">
        <v>10000</v>
      </c>
      <c r="S9" s="121">
        <v>99.99128843021349</v>
      </c>
      <c r="T9" s="116">
        <v>0</v>
      </c>
      <c r="U9" s="122">
        <f t="shared" si="3"/>
        <v>469484745.4600001</v>
      </c>
      <c r="V9" s="123">
        <v>0.0318</v>
      </c>
      <c r="W9" s="123">
        <v>0.0318</v>
      </c>
      <c r="X9" s="116" t="s">
        <v>196</v>
      </c>
      <c r="Y9" s="49"/>
    </row>
    <row r="10" spans="1:25" ht="21">
      <c r="A10" s="116">
        <f>A9+1</f>
        <v>8</v>
      </c>
      <c r="B10" s="116" t="s">
        <v>218</v>
      </c>
      <c r="C10" s="116" t="s">
        <v>65</v>
      </c>
      <c r="D10" s="116" t="s">
        <v>140</v>
      </c>
      <c r="E10" s="116" t="s">
        <v>219</v>
      </c>
      <c r="F10" s="116" t="s">
        <v>220</v>
      </c>
      <c r="G10" s="116" t="s">
        <v>197</v>
      </c>
      <c r="H10" s="116" t="s">
        <v>198</v>
      </c>
      <c r="I10" s="116" t="s">
        <v>199</v>
      </c>
      <c r="J10" s="116" t="s">
        <v>121</v>
      </c>
      <c r="K10" s="116" t="s">
        <v>200</v>
      </c>
      <c r="L10" s="117">
        <v>44313</v>
      </c>
      <c r="M10" s="118">
        <f t="shared" si="0"/>
        <v>84</v>
      </c>
      <c r="N10" s="117">
        <f t="shared" si="1"/>
        <v>44313</v>
      </c>
      <c r="O10" s="117">
        <v>44229</v>
      </c>
      <c r="P10" s="117">
        <f t="shared" si="2"/>
        <v>44229</v>
      </c>
      <c r="Q10" s="119">
        <v>360</v>
      </c>
      <c r="R10" s="120">
        <v>100</v>
      </c>
      <c r="S10" s="119">
        <v>494368.5</v>
      </c>
      <c r="T10" s="116">
        <v>0</v>
      </c>
      <c r="U10" s="122">
        <f t="shared" si="3"/>
        <v>177972660</v>
      </c>
      <c r="V10" s="123">
        <v>0.0495</v>
      </c>
      <c r="W10" s="123">
        <v>0.0495</v>
      </c>
      <c r="X10" s="116" t="s">
        <v>140</v>
      </c>
      <c r="Y10" s="49"/>
    </row>
    <row r="11" spans="1:25" ht="21">
      <c r="A11" s="116">
        <f aca="true" t="shared" si="4" ref="A11:A16">A10+1</f>
        <v>9</v>
      </c>
      <c r="B11" s="116" t="s">
        <v>218</v>
      </c>
      <c r="C11" s="116" t="s">
        <v>65</v>
      </c>
      <c r="D11" s="116" t="s">
        <v>140</v>
      </c>
      <c r="E11" s="116" t="s">
        <v>219</v>
      </c>
      <c r="F11" s="116" t="s">
        <v>220</v>
      </c>
      <c r="G11" s="116" t="s">
        <v>197</v>
      </c>
      <c r="H11" s="116" t="s">
        <v>198</v>
      </c>
      <c r="I11" s="116" t="s">
        <v>199</v>
      </c>
      <c r="J11" s="116" t="s">
        <v>122</v>
      </c>
      <c r="K11" s="116" t="s">
        <v>200</v>
      </c>
      <c r="L11" s="117">
        <v>44313</v>
      </c>
      <c r="M11" s="118">
        <f t="shared" si="0"/>
        <v>84</v>
      </c>
      <c r="N11" s="117">
        <f t="shared" si="1"/>
        <v>44313</v>
      </c>
      <c r="O11" s="117">
        <v>44229</v>
      </c>
      <c r="P11" s="117">
        <f t="shared" si="2"/>
        <v>44229</v>
      </c>
      <c r="Q11" s="119">
        <v>45</v>
      </c>
      <c r="R11" s="120">
        <v>100</v>
      </c>
      <c r="S11" s="119">
        <v>494368.5</v>
      </c>
      <c r="T11" s="116">
        <v>0</v>
      </c>
      <c r="U11" s="122">
        <f t="shared" si="3"/>
        <v>22246582.5</v>
      </c>
      <c r="V11" s="123">
        <v>0.0495</v>
      </c>
      <c r="W11" s="123">
        <v>0.0495</v>
      </c>
      <c r="X11" s="116" t="s">
        <v>140</v>
      </c>
      <c r="Y11" s="49"/>
    </row>
    <row r="12" spans="1:25" ht="21">
      <c r="A12" s="116">
        <f t="shared" si="4"/>
        <v>10</v>
      </c>
      <c r="B12" s="116" t="s">
        <v>218</v>
      </c>
      <c r="C12" s="116" t="s">
        <v>65</v>
      </c>
      <c r="D12" s="116" t="s">
        <v>140</v>
      </c>
      <c r="E12" s="116" t="s">
        <v>219</v>
      </c>
      <c r="F12" s="116" t="s">
        <v>220</v>
      </c>
      <c r="G12" s="116" t="s">
        <v>197</v>
      </c>
      <c r="H12" s="116" t="s">
        <v>198</v>
      </c>
      <c r="I12" s="116" t="s">
        <v>199</v>
      </c>
      <c r="J12" s="116" t="s">
        <v>123</v>
      </c>
      <c r="K12" s="116" t="s">
        <v>200</v>
      </c>
      <c r="L12" s="117">
        <v>44313</v>
      </c>
      <c r="M12" s="118">
        <f t="shared" si="0"/>
        <v>84</v>
      </c>
      <c r="N12" s="117">
        <f t="shared" si="1"/>
        <v>44313</v>
      </c>
      <c r="O12" s="117">
        <v>44229</v>
      </c>
      <c r="P12" s="117">
        <f t="shared" si="2"/>
        <v>44229</v>
      </c>
      <c r="Q12" s="119">
        <v>11</v>
      </c>
      <c r="R12" s="120">
        <v>100</v>
      </c>
      <c r="S12" s="119">
        <v>494368.5</v>
      </c>
      <c r="T12" s="116">
        <v>0</v>
      </c>
      <c r="U12" s="122">
        <f t="shared" si="3"/>
        <v>5438053.5</v>
      </c>
      <c r="V12" s="123">
        <v>0.0495</v>
      </c>
      <c r="W12" s="123">
        <v>0.0495</v>
      </c>
      <c r="X12" s="116" t="s">
        <v>140</v>
      </c>
      <c r="Y12" s="49"/>
    </row>
    <row r="13" spans="1:25" ht="21">
      <c r="A13" s="116">
        <f t="shared" si="4"/>
        <v>11</v>
      </c>
      <c r="B13" s="116" t="s">
        <v>218</v>
      </c>
      <c r="C13" s="116" t="s">
        <v>65</v>
      </c>
      <c r="D13" s="116" t="s">
        <v>140</v>
      </c>
      <c r="E13" s="116" t="s">
        <v>219</v>
      </c>
      <c r="F13" s="116" t="s">
        <v>220</v>
      </c>
      <c r="G13" s="116" t="s">
        <v>197</v>
      </c>
      <c r="H13" s="116" t="s">
        <v>198</v>
      </c>
      <c r="I13" s="116" t="s">
        <v>199</v>
      </c>
      <c r="J13" s="116" t="s">
        <v>124</v>
      </c>
      <c r="K13" s="116" t="s">
        <v>200</v>
      </c>
      <c r="L13" s="117">
        <v>44313</v>
      </c>
      <c r="M13" s="118">
        <f t="shared" si="0"/>
        <v>84</v>
      </c>
      <c r="N13" s="117">
        <f t="shared" si="1"/>
        <v>44313</v>
      </c>
      <c r="O13" s="117">
        <v>44229</v>
      </c>
      <c r="P13" s="117">
        <f t="shared" si="2"/>
        <v>44229</v>
      </c>
      <c r="Q13" s="119">
        <v>11</v>
      </c>
      <c r="R13" s="120">
        <v>100</v>
      </c>
      <c r="S13" s="119">
        <v>494368.5</v>
      </c>
      <c r="T13" s="116">
        <v>0</v>
      </c>
      <c r="U13" s="122">
        <f t="shared" si="3"/>
        <v>5438053.5</v>
      </c>
      <c r="V13" s="123">
        <v>0.0495</v>
      </c>
      <c r="W13" s="123">
        <v>0.0495</v>
      </c>
      <c r="X13" s="116" t="s">
        <v>140</v>
      </c>
      <c r="Y13" s="49"/>
    </row>
    <row r="14" spans="1:25" ht="21">
      <c r="A14" s="116">
        <f t="shared" si="4"/>
        <v>12</v>
      </c>
      <c r="B14" s="116" t="s">
        <v>218</v>
      </c>
      <c r="C14" s="116" t="s">
        <v>65</v>
      </c>
      <c r="D14" s="116" t="s">
        <v>140</v>
      </c>
      <c r="E14" s="116" t="s">
        <v>219</v>
      </c>
      <c r="F14" s="116" t="s">
        <v>220</v>
      </c>
      <c r="G14" s="116" t="s">
        <v>197</v>
      </c>
      <c r="H14" s="116" t="s">
        <v>198</v>
      </c>
      <c r="I14" s="116" t="s">
        <v>199</v>
      </c>
      <c r="J14" s="116" t="s">
        <v>125</v>
      </c>
      <c r="K14" s="116" t="s">
        <v>200</v>
      </c>
      <c r="L14" s="117">
        <v>44313</v>
      </c>
      <c r="M14" s="118">
        <f t="shared" si="0"/>
        <v>84</v>
      </c>
      <c r="N14" s="117">
        <f t="shared" si="1"/>
        <v>44313</v>
      </c>
      <c r="O14" s="117">
        <v>44229</v>
      </c>
      <c r="P14" s="117">
        <f t="shared" si="2"/>
        <v>44229</v>
      </c>
      <c r="Q14" s="119">
        <v>21</v>
      </c>
      <c r="R14" s="120">
        <v>100</v>
      </c>
      <c r="S14" s="119">
        <v>494368.5</v>
      </c>
      <c r="T14" s="116">
        <v>0</v>
      </c>
      <c r="U14" s="122">
        <f t="shared" si="3"/>
        <v>10381738.5</v>
      </c>
      <c r="V14" s="123">
        <v>0.0495</v>
      </c>
      <c r="W14" s="123">
        <v>0.0495</v>
      </c>
      <c r="X14" s="116" t="s">
        <v>140</v>
      </c>
      <c r="Y14" s="49"/>
    </row>
    <row r="15" spans="1:25" ht="21">
      <c r="A15" s="116">
        <f t="shared" si="4"/>
        <v>13</v>
      </c>
      <c r="B15" s="116" t="s">
        <v>218</v>
      </c>
      <c r="C15" s="116" t="s">
        <v>65</v>
      </c>
      <c r="D15" s="116" t="s">
        <v>140</v>
      </c>
      <c r="E15" s="116" t="s">
        <v>219</v>
      </c>
      <c r="F15" s="116" t="s">
        <v>220</v>
      </c>
      <c r="G15" s="116" t="s">
        <v>197</v>
      </c>
      <c r="H15" s="116" t="s">
        <v>198</v>
      </c>
      <c r="I15" s="116" t="s">
        <v>199</v>
      </c>
      <c r="J15" s="116" t="s">
        <v>126</v>
      </c>
      <c r="K15" s="116" t="s">
        <v>200</v>
      </c>
      <c r="L15" s="117">
        <v>44313</v>
      </c>
      <c r="M15" s="118">
        <f t="shared" si="0"/>
        <v>84</v>
      </c>
      <c r="N15" s="117">
        <f t="shared" si="1"/>
        <v>44313</v>
      </c>
      <c r="O15" s="117">
        <v>44229</v>
      </c>
      <c r="P15" s="117">
        <f t="shared" si="2"/>
        <v>44229</v>
      </c>
      <c r="Q15" s="119">
        <v>33</v>
      </c>
      <c r="R15" s="120">
        <v>100</v>
      </c>
      <c r="S15" s="119">
        <v>494368.5</v>
      </c>
      <c r="T15" s="116">
        <v>0</v>
      </c>
      <c r="U15" s="122">
        <f t="shared" si="3"/>
        <v>16314160.5</v>
      </c>
      <c r="V15" s="123">
        <v>0.0495</v>
      </c>
      <c r="W15" s="123">
        <v>0.0495</v>
      </c>
      <c r="X15" s="116" t="s">
        <v>140</v>
      </c>
      <c r="Y15" s="49"/>
    </row>
    <row r="16" spans="1:25" ht="21">
      <c r="A16" s="116">
        <f t="shared" si="4"/>
        <v>14</v>
      </c>
      <c r="B16" s="116" t="s">
        <v>218</v>
      </c>
      <c r="C16" s="116" t="s">
        <v>65</v>
      </c>
      <c r="D16" s="116" t="s">
        <v>140</v>
      </c>
      <c r="E16" s="116" t="s">
        <v>219</v>
      </c>
      <c r="F16" s="116" t="s">
        <v>220</v>
      </c>
      <c r="G16" s="116" t="s">
        <v>197</v>
      </c>
      <c r="H16" s="116" t="s">
        <v>198</v>
      </c>
      <c r="I16" s="116" t="s">
        <v>199</v>
      </c>
      <c r="J16" s="116" t="s">
        <v>127</v>
      </c>
      <c r="K16" s="116" t="s">
        <v>200</v>
      </c>
      <c r="L16" s="117">
        <v>44313</v>
      </c>
      <c r="M16" s="118">
        <f t="shared" si="0"/>
        <v>84</v>
      </c>
      <c r="N16" s="117">
        <f t="shared" si="1"/>
        <v>44313</v>
      </c>
      <c r="O16" s="117">
        <v>44229</v>
      </c>
      <c r="P16" s="117">
        <f t="shared" si="2"/>
        <v>44229</v>
      </c>
      <c r="Q16" s="119">
        <v>19</v>
      </c>
      <c r="R16" s="120">
        <v>100</v>
      </c>
      <c r="S16" s="119">
        <v>494368.5</v>
      </c>
      <c r="T16" s="116">
        <v>0</v>
      </c>
      <c r="U16" s="122">
        <f t="shared" si="3"/>
        <v>9393001.5</v>
      </c>
      <c r="V16" s="123">
        <v>0.0495</v>
      </c>
      <c r="W16" s="123">
        <v>0.0495</v>
      </c>
      <c r="X16" s="116" t="s">
        <v>140</v>
      </c>
      <c r="Y16" s="49"/>
    </row>
    <row r="17" spans="1:25" ht="21">
      <c r="A17" s="116">
        <f>A16+1</f>
        <v>15</v>
      </c>
      <c r="B17" s="116" t="s">
        <v>221</v>
      </c>
      <c r="C17" s="116" t="s">
        <v>222</v>
      </c>
      <c r="D17" s="116" t="s">
        <v>196</v>
      </c>
      <c r="E17" s="116"/>
      <c r="F17" s="116"/>
      <c r="G17" s="116" t="s">
        <v>197</v>
      </c>
      <c r="H17" s="116" t="s">
        <v>198</v>
      </c>
      <c r="I17" s="116" t="s">
        <v>199</v>
      </c>
      <c r="J17" s="116" t="s">
        <v>121</v>
      </c>
      <c r="K17" s="116" t="s">
        <v>200</v>
      </c>
      <c r="L17" s="117">
        <v>44231</v>
      </c>
      <c r="M17" s="118">
        <f>L17-O17</f>
        <v>2</v>
      </c>
      <c r="N17" s="117">
        <f>L17</f>
        <v>44231</v>
      </c>
      <c r="O17" s="117">
        <v>44229</v>
      </c>
      <c r="P17" s="117">
        <f>O17</f>
        <v>44229</v>
      </c>
      <c r="Q17" s="119">
        <v>1868.5548090438901</v>
      </c>
      <c r="R17" s="120">
        <v>10000</v>
      </c>
      <c r="S17" s="121">
        <v>99.98263315358376</v>
      </c>
      <c r="T17" s="116">
        <v>0</v>
      </c>
      <c r="U17" s="122">
        <f>(Q17*R17*S17/100)+T17</f>
        <v>18682303.000000004</v>
      </c>
      <c r="V17" s="123">
        <v>0.0317</v>
      </c>
      <c r="W17" s="123">
        <v>0.0317</v>
      </c>
      <c r="X17" s="116" t="s">
        <v>196</v>
      </c>
      <c r="Y17" s="49"/>
    </row>
    <row r="18" spans="1:25" ht="21">
      <c r="A18" s="116">
        <f>A17+1</f>
        <v>16</v>
      </c>
      <c r="B18" s="116" t="s">
        <v>221</v>
      </c>
      <c r="C18" s="116" t="s">
        <v>222</v>
      </c>
      <c r="D18" s="116" t="s">
        <v>196</v>
      </c>
      <c r="E18" s="116"/>
      <c r="F18" s="116"/>
      <c r="G18" s="116" t="s">
        <v>197</v>
      </c>
      <c r="H18" s="116" t="s">
        <v>198</v>
      </c>
      <c r="I18" s="116" t="s">
        <v>199</v>
      </c>
      <c r="J18" s="116" t="s">
        <v>122</v>
      </c>
      <c r="K18" s="116" t="s">
        <v>200</v>
      </c>
      <c r="L18" s="117">
        <v>44231</v>
      </c>
      <c r="M18" s="118">
        <f aca="true" t="shared" si="5" ref="M18:M29">L18-O18</f>
        <v>2</v>
      </c>
      <c r="N18" s="117">
        <f aca="true" t="shared" si="6" ref="N18:N29">L18</f>
        <v>44231</v>
      </c>
      <c r="O18" s="117">
        <v>44229</v>
      </c>
      <c r="P18" s="117">
        <f aca="true" t="shared" si="7" ref="P18:P23">O18</f>
        <v>44229</v>
      </c>
      <c r="Q18" s="119">
        <v>101744.65533802932</v>
      </c>
      <c r="R18" s="120">
        <v>10000</v>
      </c>
      <c r="S18" s="121">
        <v>99.98263315358373</v>
      </c>
      <c r="T18" s="116">
        <v>0</v>
      </c>
      <c r="U18" s="122">
        <f aca="true" t="shared" si="8" ref="U18:U29">(Q18*R18*S18/100)+T18</f>
        <v>1017269855</v>
      </c>
      <c r="V18" s="123">
        <v>0.0317</v>
      </c>
      <c r="W18" s="123">
        <v>0.0317</v>
      </c>
      <c r="X18" s="121" t="s">
        <v>196</v>
      </c>
      <c r="Y18" s="49"/>
    </row>
    <row r="19" spans="1:25" ht="21">
      <c r="A19" s="116">
        <f>A18+1</f>
        <v>17</v>
      </c>
      <c r="B19" s="116" t="s">
        <v>221</v>
      </c>
      <c r="C19" s="116" t="s">
        <v>222</v>
      </c>
      <c r="D19" s="116" t="s">
        <v>196</v>
      </c>
      <c r="E19" s="116"/>
      <c r="F19" s="116"/>
      <c r="G19" s="116" t="s">
        <v>197</v>
      </c>
      <c r="H19" s="116" t="s">
        <v>198</v>
      </c>
      <c r="I19" s="116" t="s">
        <v>199</v>
      </c>
      <c r="J19" s="116" t="s">
        <v>123</v>
      </c>
      <c r="K19" s="116" t="s">
        <v>200</v>
      </c>
      <c r="L19" s="117">
        <v>44231</v>
      </c>
      <c r="M19" s="118">
        <f t="shared" si="5"/>
        <v>2</v>
      </c>
      <c r="N19" s="117">
        <f t="shared" si="6"/>
        <v>44231</v>
      </c>
      <c r="O19" s="117">
        <v>44229</v>
      </c>
      <c r="P19" s="117">
        <f t="shared" si="7"/>
        <v>44229</v>
      </c>
      <c r="Q19" s="119">
        <v>24613.609507760713</v>
      </c>
      <c r="R19" s="120">
        <v>10000</v>
      </c>
      <c r="S19" s="121">
        <v>99.98263315358373</v>
      </c>
      <c r="T19" s="116">
        <v>0</v>
      </c>
      <c r="U19" s="122">
        <f t="shared" si="8"/>
        <v>246093349</v>
      </c>
      <c r="V19" s="123">
        <v>0.0317</v>
      </c>
      <c r="W19" s="123">
        <v>0.0317</v>
      </c>
      <c r="X19" s="116" t="s">
        <v>196</v>
      </c>
      <c r="Y19" s="49"/>
    </row>
    <row r="20" spans="1:25" ht="21">
      <c r="A20" s="116">
        <f>A19+1</f>
        <v>18</v>
      </c>
      <c r="B20" s="116" t="s">
        <v>221</v>
      </c>
      <c r="C20" s="116" t="s">
        <v>222</v>
      </c>
      <c r="D20" s="116" t="s">
        <v>196</v>
      </c>
      <c r="E20" s="116"/>
      <c r="F20" s="116"/>
      <c r="G20" s="116" t="s">
        <v>197</v>
      </c>
      <c r="H20" s="116" t="s">
        <v>198</v>
      </c>
      <c r="I20" s="116" t="s">
        <v>199</v>
      </c>
      <c r="J20" s="116" t="s">
        <v>124</v>
      </c>
      <c r="K20" s="116" t="s">
        <v>200</v>
      </c>
      <c r="L20" s="117">
        <v>44231</v>
      </c>
      <c r="M20" s="118">
        <f t="shared" si="5"/>
        <v>2</v>
      </c>
      <c r="N20" s="117">
        <f t="shared" si="6"/>
        <v>44231</v>
      </c>
      <c r="O20" s="117">
        <v>44229</v>
      </c>
      <c r="P20" s="117">
        <f t="shared" si="7"/>
        <v>44229</v>
      </c>
      <c r="Q20" s="119">
        <v>26966.975413203127</v>
      </c>
      <c r="R20" s="120">
        <v>10000</v>
      </c>
      <c r="S20" s="121">
        <v>99.98263315358372</v>
      </c>
      <c r="T20" s="116">
        <v>0</v>
      </c>
      <c r="U20" s="122">
        <f t="shared" si="8"/>
        <v>269622921</v>
      </c>
      <c r="V20" s="123">
        <v>0.0317</v>
      </c>
      <c r="W20" s="123">
        <v>0.0317</v>
      </c>
      <c r="X20" s="116" t="s">
        <v>196</v>
      </c>
      <c r="Y20" s="49"/>
    </row>
    <row r="21" spans="1:25" ht="21">
      <c r="A21" s="116">
        <f>A20+1</f>
        <v>19</v>
      </c>
      <c r="B21" s="116" t="s">
        <v>221</v>
      </c>
      <c r="C21" s="116" t="s">
        <v>222</v>
      </c>
      <c r="D21" s="116" t="s">
        <v>196</v>
      </c>
      <c r="E21" s="116"/>
      <c r="F21" s="116"/>
      <c r="G21" s="116" t="s">
        <v>197</v>
      </c>
      <c r="H21" s="116" t="s">
        <v>198</v>
      </c>
      <c r="I21" s="116" t="s">
        <v>199</v>
      </c>
      <c r="J21" s="116" t="s">
        <v>125</v>
      </c>
      <c r="K21" s="116" t="s">
        <v>200</v>
      </c>
      <c r="L21" s="117">
        <v>44231</v>
      </c>
      <c r="M21" s="118">
        <f t="shared" si="5"/>
        <v>2</v>
      </c>
      <c r="N21" s="117">
        <f t="shared" si="6"/>
        <v>44231</v>
      </c>
      <c r="O21" s="117">
        <v>44229</v>
      </c>
      <c r="P21" s="117">
        <f t="shared" si="7"/>
        <v>44229</v>
      </c>
      <c r="Q21" s="119">
        <v>44402.36949131474</v>
      </c>
      <c r="R21" s="120">
        <v>10000</v>
      </c>
      <c r="S21" s="121">
        <v>99.98263315358373</v>
      </c>
      <c r="T21" s="116">
        <v>0</v>
      </c>
      <c r="U21" s="122">
        <f t="shared" si="8"/>
        <v>443946582</v>
      </c>
      <c r="V21" s="123">
        <v>0.0317</v>
      </c>
      <c r="W21" s="123">
        <v>0.0317</v>
      </c>
      <c r="X21" s="116" t="s">
        <v>196</v>
      </c>
      <c r="Y21" s="49"/>
    </row>
    <row r="22" spans="1:25" ht="21">
      <c r="A22" s="116">
        <f>A21+1</f>
        <v>20</v>
      </c>
      <c r="B22" s="116" t="s">
        <v>221</v>
      </c>
      <c r="C22" s="116" t="s">
        <v>222</v>
      </c>
      <c r="D22" s="116" t="s">
        <v>196</v>
      </c>
      <c r="E22" s="116"/>
      <c r="F22" s="116"/>
      <c r="G22" s="116" t="s">
        <v>197</v>
      </c>
      <c r="H22" s="116" t="s">
        <v>198</v>
      </c>
      <c r="I22" s="116" t="s">
        <v>199</v>
      </c>
      <c r="J22" s="116" t="s">
        <v>126</v>
      </c>
      <c r="K22" s="116" t="s">
        <v>200</v>
      </c>
      <c r="L22" s="117">
        <v>44231</v>
      </c>
      <c r="M22" s="118">
        <f t="shared" si="5"/>
        <v>2</v>
      </c>
      <c r="N22" s="117">
        <f t="shared" si="6"/>
        <v>44231</v>
      </c>
      <c r="O22" s="117">
        <v>44229</v>
      </c>
      <c r="P22" s="117">
        <f t="shared" si="7"/>
        <v>44229</v>
      </c>
      <c r="Q22" s="119">
        <v>73773.15377031172</v>
      </c>
      <c r="R22" s="120">
        <v>10000</v>
      </c>
      <c r="S22" s="121">
        <v>99.98263315358373</v>
      </c>
      <c r="T22" s="116">
        <v>0</v>
      </c>
      <c r="U22" s="122">
        <f t="shared" si="8"/>
        <v>737603417</v>
      </c>
      <c r="V22" s="123">
        <v>0.0317</v>
      </c>
      <c r="W22" s="123">
        <v>0.0317</v>
      </c>
      <c r="X22" s="116" t="s">
        <v>196</v>
      </c>
      <c r="Y22" s="49"/>
    </row>
    <row r="23" spans="1:25" ht="21">
      <c r="A23" s="116">
        <f>A22+1</f>
        <v>21</v>
      </c>
      <c r="B23" s="116" t="s">
        <v>221</v>
      </c>
      <c r="C23" s="116" t="s">
        <v>222</v>
      </c>
      <c r="D23" s="116" t="s">
        <v>196</v>
      </c>
      <c r="E23" s="116"/>
      <c r="F23" s="116"/>
      <c r="G23" s="116" t="s">
        <v>197</v>
      </c>
      <c r="H23" s="116" t="s">
        <v>198</v>
      </c>
      <c r="I23" s="116" t="s">
        <v>199</v>
      </c>
      <c r="J23" s="116" t="s">
        <v>127</v>
      </c>
      <c r="K23" s="116" t="s">
        <v>200</v>
      </c>
      <c r="L23" s="117">
        <v>44231</v>
      </c>
      <c r="M23" s="118">
        <f t="shared" si="5"/>
        <v>2</v>
      </c>
      <c r="N23" s="117">
        <f t="shared" si="6"/>
        <v>44231</v>
      </c>
      <c r="O23" s="117">
        <v>44229</v>
      </c>
      <c r="P23" s="117">
        <f t="shared" si="7"/>
        <v>44229</v>
      </c>
      <c r="Q23" s="119">
        <v>43630.68166947591</v>
      </c>
      <c r="R23" s="120">
        <v>10000</v>
      </c>
      <c r="S23" s="121">
        <v>99.98263315358373</v>
      </c>
      <c r="T23" s="116">
        <v>0</v>
      </c>
      <c r="U23" s="122">
        <f t="shared" si="8"/>
        <v>436231043.9600001</v>
      </c>
      <c r="V23" s="123">
        <v>0.0317</v>
      </c>
      <c r="W23" s="123">
        <v>0.0317</v>
      </c>
      <c r="X23" s="116" t="s">
        <v>196</v>
      </c>
      <c r="Y23" s="49"/>
    </row>
    <row r="24" spans="1:25" ht="21">
      <c r="A24" s="116">
        <f>A23+1</f>
        <v>22</v>
      </c>
      <c r="B24" s="116" t="s">
        <v>223</v>
      </c>
      <c r="C24" s="116" t="s">
        <v>69</v>
      </c>
      <c r="D24" s="116" t="s">
        <v>140</v>
      </c>
      <c r="E24" s="116" t="s">
        <v>219</v>
      </c>
      <c r="F24" s="116" t="s">
        <v>220</v>
      </c>
      <c r="G24" s="116" t="s">
        <v>197</v>
      </c>
      <c r="H24" s="116" t="s">
        <v>198</v>
      </c>
      <c r="I24" s="116" t="s">
        <v>199</v>
      </c>
      <c r="J24" s="116" t="s">
        <v>122</v>
      </c>
      <c r="K24" s="116" t="s">
        <v>200</v>
      </c>
      <c r="L24" s="117">
        <v>44392</v>
      </c>
      <c r="M24" s="118">
        <f t="shared" si="5"/>
        <v>162</v>
      </c>
      <c r="N24" s="117">
        <f t="shared" si="6"/>
        <v>44392</v>
      </c>
      <c r="O24" s="117">
        <v>44230</v>
      </c>
      <c r="P24" s="117">
        <v>44230</v>
      </c>
      <c r="Q24" s="119">
        <v>162</v>
      </c>
      <c r="R24" s="120">
        <v>100</v>
      </c>
      <c r="S24" s="119">
        <v>490743</v>
      </c>
      <c r="T24" s="116">
        <v>0</v>
      </c>
      <c r="U24" s="122">
        <f t="shared" si="8"/>
        <v>79500366</v>
      </c>
      <c r="V24" s="123">
        <v>0.0425</v>
      </c>
      <c r="W24" s="123">
        <v>0.0425</v>
      </c>
      <c r="X24" s="116" t="s">
        <v>140</v>
      </c>
      <c r="Y24" s="49"/>
    </row>
    <row r="25" spans="1:25" ht="21">
      <c r="A25" s="116">
        <f>A24+1</f>
        <v>23</v>
      </c>
      <c r="B25" s="116" t="s">
        <v>223</v>
      </c>
      <c r="C25" s="116" t="s">
        <v>69</v>
      </c>
      <c r="D25" s="116" t="s">
        <v>140</v>
      </c>
      <c r="E25" s="116" t="s">
        <v>219</v>
      </c>
      <c r="F25" s="116" t="s">
        <v>220</v>
      </c>
      <c r="G25" s="116" t="s">
        <v>197</v>
      </c>
      <c r="H25" s="116" t="s">
        <v>198</v>
      </c>
      <c r="I25" s="116" t="s">
        <v>199</v>
      </c>
      <c r="J25" s="116" t="s">
        <v>123</v>
      </c>
      <c r="K25" s="116" t="s">
        <v>200</v>
      </c>
      <c r="L25" s="117">
        <v>44392</v>
      </c>
      <c r="M25" s="118">
        <f t="shared" si="5"/>
        <v>162</v>
      </c>
      <c r="N25" s="117">
        <f t="shared" si="6"/>
        <v>44392</v>
      </c>
      <c r="O25" s="117">
        <v>44230</v>
      </c>
      <c r="P25" s="117">
        <v>44230</v>
      </c>
      <c r="Q25" s="119">
        <v>39</v>
      </c>
      <c r="R25" s="120">
        <v>100</v>
      </c>
      <c r="S25" s="119">
        <v>490743</v>
      </c>
      <c r="T25" s="116">
        <v>0</v>
      </c>
      <c r="U25" s="122">
        <f t="shared" si="8"/>
        <v>19138977</v>
      </c>
      <c r="V25" s="123">
        <v>0.0425</v>
      </c>
      <c r="W25" s="123">
        <v>0.0425</v>
      </c>
      <c r="X25" s="116" t="s">
        <v>140</v>
      </c>
      <c r="Y25" s="49"/>
    </row>
    <row r="26" spans="1:25" ht="21">
      <c r="A26" s="116">
        <f>A25+1</f>
        <v>24</v>
      </c>
      <c r="B26" s="116" t="s">
        <v>223</v>
      </c>
      <c r="C26" s="116" t="s">
        <v>69</v>
      </c>
      <c r="D26" s="116" t="s">
        <v>140</v>
      </c>
      <c r="E26" s="116" t="s">
        <v>219</v>
      </c>
      <c r="F26" s="116" t="s">
        <v>220</v>
      </c>
      <c r="G26" s="116" t="s">
        <v>197</v>
      </c>
      <c r="H26" s="116" t="s">
        <v>198</v>
      </c>
      <c r="I26" s="116" t="s">
        <v>199</v>
      </c>
      <c r="J26" s="116" t="s">
        <v>124</v>
      </c>
      <c r="K26" s="116" t="s">
        <v>200</v>
      </c>
      <c r="L26" s="117">
        <v>44392</v>
      </c>
      <c r="M26" s="118">
        <f t="shared" si="5"/>
        <v>162</v>
      </c>
      <c r="N26" s="117">
        <f t="shared" si="6"/>
        <v>44392</v>
      </c>
      <c r="O26" s="117">
        <v>44230</v>
      </c>
      <c r="P26" s="117">
        <v>44230</v>
      </c>
      <c r="Q26" s="119">
        <v>42</v>
      </c>
      <c r="R26" s="120">
        <v>100</v>
      </c>
      <c r="S26" s="119">
        <v>490743</v>
      </c>
      <c r="T26" s="116">
        <v>0</v>
      </c>
      <c r="U26" s="122">
        <f t="shared" si="8"/>
        <v>20611206</v>
      </c>
      <c r="V26" s="123">
        <v>0.0425</v>
      </c>
      <c r="W26" s="123">
        <v>0.0425</v>
      </c>
      <c r="X26" s="116" t="s">
        <v>140</v>
      </c>
      <c r="Y26" s="49"/>
    </row>
    <row r="27" spans="1:25" ht="21">
      <c r="A27" s="116">
        <f>A26+1</f>
        <v>25</v>
      </c>
      <c r="B27" s="116" t="s">
        <v>223</v>
      </c>
      <c r="C27" s="116" t="s">
        <v>69</v>
      </c>
      <c r="D27" s="116" t="s">
        <v>140</v>
      </c>
      <c r="E27" s="116" t="s">
        <v>219</v>
      </c>
      <c r="F27" s="116" t="s">
        <v>220</v>
      </c>
      <c r="G27" s="116" t="s">
        <v>197</v>
      </c>
      <c r="H27" s="116" t="s">
        <v>198</v>
      </c>
      <c r="I27" s="116" t="s">
        <v>199</v>
      </c>
      <c r="J27" s="116" t="s">
        <v>125</v>
      </c>
      <c r="K27" s="116" t="s">
        <v>200</v>
      </c>
      <c r="L27" s="117">
        <v>44392</v>
      </c>
      <c r="M27" s="118">
        <f t="shared" si="5"/>
        <v>162</v>
      </c>
      <c r="N27" s="117">
        <f t="shared" si="6"/>
        <v>44392</v>
      </c>
      <c r="O27" s="117">
        <v>44230</v>
      </c>
      <c r="P27" s="117">
        <v>44230</v>
      </c>
      <c r="Q27" s="119">
        <v>71</v>
      </c>
      <c r="R27" s="120">
        <v>100</v>
      </c>
      <c r="S27" s="119">
        <v>490743</v>
      </c>
      <c r="T27" s="116">
        <v>0</v>
      </c>
      <c r="U27" s="122">
        <f t="shared" si="8"/>
        <v>34842753</v>
      </c>
      <c r="V27" s="123">
        <v>0.0425</v>
      </c>
      <c r="W27" s="123">
        <v>0.0425</v>
      </c>
      <c r="X27" s="116" t="s">
        <v>140</v>
      </c>
      <c r="Y27" s="49"/>
    </row>
    <row r="28" spans="1:25" ht="21">
      <c r="A28" s="116">
        <f>A27+1</f>
        <v>26</v>
      </c>
      <c r="B28" s="116" t="s">
        <v>223</v>
      </c>
      <c r="C28" s="116" t="s">
        <v>69</v>
      </c>
      <c r="D28" s="116" t="s">
        <v>140</v>
      </c>
      <c r="E28" s="116" t="s">
        <v>219</v>
      </c>
      <c r="F28" s="116" t="s">
        <v>220</v>
      </c>
      <c r="G28" s="116" t="s">
        <v>197</v>
      </c>
      <c r="H28" s="116" t="s">
        <v>198</v>
      </c>
      <c r="I28" s="116" t="s">
        <v>199</v>
      </c>
      <c r="J28" s="116" t="s">
        <v>126</v>
      </c>
      <c r="K28" s="116" t="s">
        <v>200</v>
      </c>
      <c r="L28" s="117">
        <v>44392</v>
      </c>
      <c r="M28" s="118">
        <f t="shared" si="5"/>
        <v>162</v>
      </c>
      <c r="N28" s="117">
        <f t="shared" si="6"/>
        <v>44392</v>
      </c>
      <c r="O28" s="117">
        <v>44230</v>
      </c>
      <c r="P28" s="117">
        <v>44230</v>
      </c>
      <c r="Q28" s="119">
        <v>117</v>
      </c>
      <c r="R28" s="120">
        <v>100</v>
      </c>
      <c r="S28" s="119">
        <v>490743</v>
      </c>
      <c r="T28" s="116">
        <v>0</v>
      </c>
      <c r="U28" s="122">
        <f t="shared" si="8"/>
        <v>57416931</v>
      </c>
      <c r="V28" s="123">
        <v>0.0425</v>
      </c>
      <c r="W28" s="123">
        <v>0.0425</v>
      </c>
      <c r="X28" s="116" t="s">
        <v>140</v>
      </c>
      <c r="Y28" s="49"/>
    </row>
    <row r="29" spans="1:25" ht="21">
      <c r="A29" s="116">
        <f>A28+1</f>
        <v>27</v>
      </c>
      <c r="B29" s="116" t="s">
        <v>223</v>
      </c>
      <c r="C29" s="116" t="s">
        <v>69</v>
      </c>
      <c r="D29" s="116" t="s">
        <v>140</v>
      </c>
      <c r="E29" s="116" t="s">
        <v>219</v>
      </c>
      <c r="F29" s="116" t="s">
        <v>220</v>
      </c>
      <c r="G29" s="116" t="s">
        <v>197</v>
      </c>
      <c r="H29" s="116" t="s">
        <v>198</v>
      </c>
      <c r="I29" s="116" t="s">
        <v>199</v>
      </c>
      <c r="J29" s="116" t="s">
        <v>127</v>
      </c>
      <c r="K29" s="116" t="s">
        <v>200</v>
      </c>
      <c r="L29" s="117">
        <v>44392</v>
      </c>
      <c r="M29" s="118">
        <f t="shared" si="5"/>
        <v>162</v>
      </c>
      <c r="N29" s="117">
        <f t="shared" si="6"/>
        <v>44392</v>
      </c>
      <c r="O29" s="117">
        <v>44230</v>
      </c>
      <c r="P29" s="117">
        <v>44230</v>
      </c>
      <c r="Q29" s="119">
        <v>69</v>
      </c>
      <c r="R29" s="120">
        <v>100</v>
      </c>
      <c r="S29" s="119">
        <v>490743</v>
      </c>
      <c r="T29" s="116">
        <v>0</v>
      </c>
      <c r="U29" s="122">
        <f t="shared" si="8"/>
        <v>33861267</v>
      </c>
      <c r="V29" s="123">
        <v>0.0425</v>
      </c>
      <c r="W29" s="123">
        <v>0.0425</v>
      </c>
      <c r="X29" s="116" t="s">
        <v>140</v>
      </c>
      <c r="Y29" s="49"/>
    </row>
    <row r="30" spans="1:25" ht="21">
      <c r="A30" s="116">
        <f>A29+1</f>
        <v>28</v>
      </c>
      <c r="B30" s="116" t="s">
        <v>224</v>
      </c>
      <c r="C30" s="116" t="s">
        <v>225</v>
      </c>
      <c r="D30" s="116" t="s">
        <v>196</v>
      </c>
      <c r="E30" s="116"/>
      <c r="F30" s="116"/>
      <c r="G30" s="116" t="s">
        <v>197</v>
      </c>
      <c r="H30" s="116" t="s">
        <v>198</v>
      </c>
      <c r="I30" s="116" t="s">
        <v>199</v>
      </c>
      <c r="J30" s="116" t="s">
        <v>121</v>
      </c>
      <c r="K30" s="116" t="s">
        <v>200</v>
      </c>
      <c r="L30" s="117">
        <v>44232</v>
      </c>
      <c r="M30" s="118">
        <f>L30-O30</f>
        <v>1</v>
      </c>
      <c r="N30" s="117">
        <f>L30</f>
        <v>44232</v>
      </c>
      <c r="O30" s="117">
        <v>44231</v>
      </c>
      <c r="P30" s="117">
        <f>O30</f>
        <v>44231</v>
      </c>
      <c r="Q30" s="119">
        <v>1866.4972899338081</v>
      </c>
      <c r="R30" s="120">
        <v>10000</v>
      </c>
      <c r="S30" s="121">
        <v>99.991315822708</v>
      </c>
      <c r="T30" s="116">
        <v>0</v>
      </c>
      <c r="U30" s="122">
        <f>(Q30*R30*S30/100)+T30</f>
        <v>18663352</v>
      </c>
      <c r="V30" s="123">
        <v>0.0317</v>
      </c>
      <c r="W30" s="123">
        <v>0.0317</v>
      </c>
      <c r="X30" s="116" t="s">
        <v>196</v>
      </c>
      <c r="Y30" s="49"/>
    </row>
    <row r="31" spans="1:25" ht="21">
      <c r="A31" s="116">
        <f aca="true" t="shared" si="9" ref="A31:A53">A30+1</f>
        <v>29</v>
      </c>
      <c r="B31" s="116" t="s">
        <v>224</v>
      </c>
      <c r="C31" s="116" t="s">
        <v>225</v>
      </c>
      <c r="D31" s="116" t="s">
        <v>196</v>
      </c>
      <c r="E31" s="116"/>
      <c r="F31" s="116"/>
      <c r="G31" s="116" t="s">
        <v>197</v>
      </c>
      <c r="H31" s="116" t="s">
        <v>198</v>
      </c>
      <c r="I31" s="116" t="s">
        <v>199</v>
      </c>
      <c r="J31" s="116" t="s">
        <v>122</v>
      </c>
      <c r="K31" s="116" t="s">
        <v>200</v>
      </c>
      <c r="L31" s="117">
        <v>44232</v>
      </c>
      <c r="M31" s="118">
        <f aca="true" t="shared" si="10" ref="M31:M36">L31-O31</f>
        <v>1</v>
      </c>
      <c r="N31" s="117">
        <f aca="true" t="shared" si="11" ref="N31:N36">L31</f>
        <v>44232</v>
      </c>
      <c r="O31" s="117">
        <v>44231</v>
      </c>
      <c r="P31" s="117">
        <f aca="true" t="shared" si="12" ref="P31:P36">O31</f>
        <v>44231</v>
      </c>
      <c r="Q31" s="119">
        <v>101745.79098487628</v>
      </c>
      <c r="R31" s="120">
        <v>10000</v>
      </c>
      <c r="S31" s="121">
        <v>99.991315822708</v>
      </c>
      <c r="T31" s="116">
        <v>0</v>
      </c>
      <c r="U31" s="122">
        <f aca="true" t="shared" si="13" ref="U31:U36">(Q31*R31*S31/100)+T31</f>
        <v>1017369552</v>
      </c>
      <c r="V31" s="123">
        <v>0.0317</v>
      </c>
      <c r="W31" s="123">
        <v>0.0317</v>
      </c>
      <c r="X31" s="121" t="s">
        <v>196</v>
      </c>
      <c r="Y31" s="49"/>
    </row>
    <row r="32" spans="1:25" ht="21">
      <c r="A32" s="116">
        <f t="shared" si="9"/>
        <v>30</v>
      </c>
      <c r="B32" s="116" t="s">
        <v>224</v>
      </c>
      <c r="C32" s="116" t="s">
        <v>225</v>
      </c>
      <c r="D32" s="116" t="s">
        <v>196</v>
      </c>
      <c r="E32" s="116"/>
      <c r="F32" s="116"/>
      <c r="G32" s="116" t="s">
        <v>197</v>
      </c>
      <c r="H32" s="116" t="s">
        <v>198</v>
      </c>
      <c r="I32" s="116" t="s">
        <v>199</v>
      </c>
      <c r="J32" s="116" t="s">
        <v>123</v>
      </c>
      <c r="K32" s="116" t="s">
        <v>200</v>
      </c>
      <c r="L32" s="117">
        <v>44232</v>
      </c>
      <c r="M32" s="118">
        <f t="shared" si="10"/>
        <v>1</v>
      </c>
      <c r="N32" s="117">
        <f t="shared" si="11"/>
        <v>44232</v>
      </c>
      <c r="O32" s="117">
        <v>44231</v>
      </c>
      <c r="P32" s="117">
        <f t="shared" si="12"/>
        <v>44231</v>
      </c>
      <c r="Q32" s="119">
        <v>24613.410272185643</v>
      </c>
      <c r="R32" s="120">
        <v>10000</v>
      </c>
      <c r="S32" s="121">
        <v>99.991315822708</v>
      </c>
      <c r="T32" s="116">
        <v>0</v>
      </c>
      <c r="U32" s="122">
        <f t="shared" si="13"/>
        <v>246112728</v>
      </c>
      <c r="V32" s="123">
        <v>0.0317</v>
      </c>
      <c r="W32" s="123">
        <v>0.0317</v>
      </c>
      <c r="X32" s="116" t="s">
        <v>196</v>
      </c>
      <c r="Y32" s="49"/>
    </row>
    <row r="33" spans="1:25" ht="21">
      <c r="A33" s="116">
        <f t="shared" si="9"/>
        <v>31</v>
      </c>
      <c r="B33" s="116" t="s">
        <v>224</v>
      </c>
      <c r="C33" s="116" t="s">
        <v>225</v>
      </c>
      <c r="D33" s="116" t="s">
        <v>196</v>
      </c>
      <c r="E33" s="116"/>
      <c r="F33" s="116"/>
      <c r="G33" s="116" t="s">
        <v>197</v>
      </c>
      <c r="H33" s="116" t="s">
        <v>198</v>
      </c>
      <c r="I33" s="116" t="s">
        <v>199</v>
      </c>
      <c r="J33" s="116" t="s">
        <v>124</v>
      </c>
      <c r="K33" s="116" t="s">
        <v>200</v>
      </c>
      <c r="L33" s="117">
        <v>44232</v>
      </c>
      <c r="M33" s="118">
        <f t="shared" si="10"/>
        <v>1</v>
      </c>
      <c r="N33" s="117">
        <f t="shared" si="11"/>
        <v>44232</v>
      </c>
      <c r="O33" s="117">
        <v>44231</v>
      </c>
      <c r="P33" s="117">
        <f t="shared" si="12"/>
        <v>44231</v>
      </c>
      <c r="Q33" s="119">
        <v>26967.1727770946</v>
      </c>
      <c r="R33" s="120">
        <v>10000</v>
      </c>
      <c r="S33" s="121">
        <v>99.991315822708</v>
      </c>
      <c r="T33" s="116">
        <v>0</v>
      </c>
      <c r="U33" s="122">
        <f t="shared" si="13"/>
        <v>269648309</v>
      </c>
      <c r="V33" s="123">
        <v>0.0317</v>
      </c>
      <c r="W33" s="123">
        <v>0.0317</v>
      </c>
      <c r="X33" s="116" t="s">
        <v>196</v>
      </c>
      <c r="Y33" s="49"/>
    </row>
    <row r="34" spans="1:25" ht="21">
      <c r="A34" s="116">
        <f t="shared" si="9"/>
        <v>32</v>
      </c>
      <c r="B34" s="116" t="s">
        <v>224</v>
      </c>
      <c r="C34" s="116" t="s">
        <v>225</v>
      </c>
      <c r="D34" s="116" t="s">
        <v>196</v>
      </c>
      <c r="E34" s="116"/>
      <c r="F34" s="116"/>
      <c r="G34" s="116" t="s">
        <v>197</v>
      </c>
      <c r="H34" s="116" t="s">
        <v>198</v>
      </c>
      <c r="I34" s="116" t="s">
        <v>199</v>
      </c>
      <c r="J34" s="116" t="s">
        <v>125</v>
      </c>
      <c r="K34" s="116" t="s">
        <v>200</v>
      </c>
      <c r="L34" s="117">
        <v>44232</v>
      </c>
      <c r="M34" s="118">
        <f t="shared" si="10"/>
        <v>1</v>
      </c>
      <c r="N34" s="117">
        <f t="shared" si="11"/>
        <v>44232</v>
      </c>
      <c r="O34" s="117">
        <v>44231</v>
      </c>
      <c r="P34" s="117">
        <f t="shared" si="12"/>
        <v>44231</v>
      </c>
      <c r="Q34" s="119">
        <v>44403.23725584669</v>
      </c>
      <c r="R34" s="120">
        <v>10000</v>
      </c>
      <c r="S34" s="121">
        <v>99.99131582270799</v>
      </c>
      <c r="T34" s="116">
        <v>0</v>
      </c>
      <c r="U34" s="122">
        <f t="shared" si="13"/>
        <v>443993812</v>
      </c>
      <c r="V34" s="123">
        <v>0.0317</v>
      </c>
      <c r="W34" s="123">
        <v>0.0317</v>
      </c>
      <c r="X34" s="116" t="s">
        <v>196</v>
      </c>
      <c r="Y34" s="49"/>
    </row>
    <row r="35" spans="1:25" ht="21">
      <c r="A35" s="116">
        <f t="shared" si="9"/>
        <v>33</v>
      </c>
      <c r="B35" s="116" t="s">
        <v>224</v>
      </c>
      <c r="C35" s="116" t="s">
        <v>225</v>
      </c>
      <c r="D35" s="116" t="s">
        <v>196</v>
      </c>
      <c r="E35" s="116"/>
      <c r="F35" s="116"/>
      <c r="G35" s="116" t="s">
        <v>197</v>
      </c>
      <c r="H35" s="116" t="s">
        <v>198</v>
      </c>
      <c r="I35" s="116" t="s">
        <v>199</v>
      </c>
      <c r="J35" s="116" t="s">
        <v>126</v>
      </c>
      <c r="K35" s="116" t="s">
        <v>200</v>
      </c>
      <c r="L35" s="117">
        <v>44232</v>
      </c>
      <c r="M35" s="118">
        <f t="shared" si="10"/>
        <v>1</v>
      </c>
      <c r="N35" s="117">
        <f t="shared" si="11"/>
        <v>44232</v>
      </c>
      <c r="O35" s="117">
        <v>44231</v>
      </c>
      <c r="P35" s="117">
        <f t="shared" si="12"/>
        <v>44231</v>
      </c>
      <c r="Q35" s="119">
        <v>73773.05028248025</v>
      </c>
      <c r="R35" s="120">
        <v>10000</v>
      </c>
      <c r="S35" s="121">
        <v>99.99131582270799</v>
      </c>
      <c r="T35" s="116">
        <v>0</v>
      </c>
      <c r="U35" s="122">
        <f t="shared" si="13"/>
        <v>737666437</v>
      </c>
      <c r="V35" s="123">
        <v>0.0317</v>
      </c>
      <c r="W35" s="123">
        <v>0.0317</v>
      </c>
      <c r="X35" s="116" t="s">
        <v>196</v>
      </c>
      <c r="Y35" s="49"/>
    </row>
    <row r="36" spans="1:25" ht="21">
      <c r="A36" s="116">
        <f t="shared" si="9"/>
        <v>34</v>
      </c>
      <c r="B36" s="116" t="s">
        <v>224</v>
      </c>
      <c r="C36" s="116" t="s">
        <v>225</v>
      </c>
      <c r="D36" s="116" t="s">
        <v>196</v>
      </c>
      <c r="E36" s="116"/>
      <c r="F36" s="116"/>
      <c r="G36" s="116" t="s">
        <v>197</v>
      </c>
      <c r="H36" s="116" t="s">
        <v>198</v>
      </c>
      <c r="I36" s="116" t="s">
        <v>199</v>
      </c>
      <c r="J36" s="116" t="s">
        <v>127</v>
      </c>
      <c r="K36" s="116" t="s">
        <v>200</v>
      </c>
      <c r="L36" s="117">
        <v>44232</v>
      </c>
      <c r="M36" s="118">
        <f t="shared" si="10"/>
        <v>1</v>
      </c>
      <c r="N36" s="117">
        <f t="shared" si="11"/>
        <v>44232</v>
      </c>
      <c r="O36" s="117">
        <v>44231</v>
      </c>
      <c r="P36" s="117">
        <f t="shared" si="12"/>
        <v>44231</v>
      </c>
      <c r="Q36" s="119">
        <v>43630.84113659831</v>
      </c>
      <c r="R36" s="120">
        <v>10000</v>
      </c>
      <c r="S36" s="121">
        <v>99.991315822708</v>
      </c>
      <c r="T36" s="116">
        <v>0</v>
      </c>
      <c r="U36" s="122">
        <f t="shared" si="13"/>
        <v>436270521.57000023</v>
      </c>
      <c r="V36" s="123">
        <v>0.0317</v>
      </c>
      <c r="W36" s="123">
        <v>0.0317</v>
      </c>
      <c r="X36" s="116" t="s">
        <v>196</v>
      </c>
      <c r="Y36" s="49"/>
    </row>
    <row r="37" spans="1:25" ht="21">
      <c r="A37" s="116">
        <f t="shared" si="9"/>
        <v>35</v>
      </c>
      <c r="B37" s="116" t="s">
        <v>226</v>
      </c>
      <c r="C37" s="116" t="s">
        <v>227</v>
      </c>
      <c r="D37" s="116" t="s">
        <v>196</v>
      </c>
      <c r="E37" s="116"/>
      <c r="F37" s="116"/>
      <c r="G37" s="116" t="s">
        <v>197</v>
      </c>
      <c r="H37" s="116" t="s">
        <v>198</v>
      </c>
      <c r="I37" s="116" t="s">
        <v>199</v>
      </c>
      <c r="J37" s="116" t="s">
        <v>121</v>
      </c>
      <c r="K37" s="116" t="s">
        <v>200</v>
      </c>
      <c r="L37" s="117">
        <v>44235</v>
      </c>
      <c r="M37" s="118">
        <f>L37-O37</f>
        <v>3</v>
      </c>
      <c r="N37" s="117">
        <f>L37</f>
        <v>44235</v>
      </c>
      <c r="O37" s="117">
        <v>44232</v>
      </c>
      <c r="P37" s="117">
        <f>O37</f>
        <v>44232</v>
      </c>
      <c r="Q37" s="119">
        <v>1872.3852953524656</v>
      </c>
      <c r="R37" s="120">
        <v>10000</v>
      </c>
      <c r="S37" s="121">
        <v>99.97378769456886</v>
      </c>
      <c r="T37" s="116">
        <v>0</v>
      </c>
      <c r="U37" s="122">
        <f>(Q37*R37*S37/100)+T37</f>
        <v>18718945</v>
      </c>
      <c r="V37" s="123">
        <v>0.0319</v>
      </c>
      <c r="W37" s="123">
        <v>0.0319</v>
      </c>
      <c r="X37" s="116" t="s">
        <v>196</v>
      </c>
      <c r="Y37" s="49"/>
    </row>
    <row r="38" spans="1:25" ht="21">
      <c r="A38" s="116">
        <f t="shared" si="9"/>
        <v>36</v>
      </c>
      <c r="B38" s="116" t="s">
        <v>226</v>
      </c>
      <c r="C38" s="116" t="s">
        <v>227</v>
      </c>
      <c r="D38" s="116" t="s">
        <v>196</v>
      </c>
      <c r="E38" s="116"/>
      <c r="F38" s="116"/>
      <c r="G38" s="116" t="s">
        <v>197</v>
      </c>
      <c r="H38" s="116" t="s">
        <v>198</v>
      </c>
      <c r="I38" s="116" t="s">
        <v>199</v>
      </c>
      <c r="J38" s="116" t="s">
        <v>122</v>
      </c>
      <c r="K38" s="116" t="s">
        <v>200</v>
      </c>
      <c r="L38" s="117">
        <v>44235</v>
      </c>
      <c r="M38" s="118">
        <f aca="true" t="shared" si="14" ref="M38:M46">L38-O38</f>
        <v>3</v>
      </c>
      <c r="N38" s="117">
        <f aca="true" t="shared" si="15" ref="N38:N46">L38</f>
        <v>44235</v>
      </c>
      <c r="O38" s="117">
        <v>44232</v>
      </c>
      <c r="P38" s="117">
        <f aca="true" t="shared" si="16" ref="P38:P46">O38</f>
        <v>44232</v>
      </c>
      <c r="Q38" s="119">
        <v>102081.75948258507</v>
      </c>
      <c r="R38" s="120">
        <v>10000</v>
      </c>
      <c r="S38" s="121">
        <v>99.97378769456886</v>
      </c>
      <c r="T38" s="116">
        <v>0</v>
      </c>
      <c r="U38" s="122">
        <f aca="true" t="shared" si="17" ref="U38:U46">(Q38*R38*S38/100)+T38</f>
        <v>1020550015.0000001</v>
      </c>
      <c r="V38" s="123">
        <v>0.0319</v>
      </c>
      <c r="W38" s="123">
        <v>0.0319</v>
      </c>
      <c r="X38" s="121" t="s">
        <v>196</v>
      </c>
      <c r="Y38" s="49"/>
    </row>
    <row r="39" spans="1:25" ht="21">
      <c r="A39" s="116">
        <f t="shared" si="9"/>
        <v>37</v>
      </c>
      <c r="B39" s="116" t="s">
        <v>226</v>
      </c>
      <c r="C39" s="116" t="s">
        <v>227</v>
      </c>
      <c r="D39" s="116" t="s">
        <v>196</v>
      </c>
      <c r="E39" s="116"/>
      <c r="F39" s="116"/>
      <c r="G39" s="116" t="s">
        <v>197</v>
      </c>
      <c r="H39" s="116" t="s">
        <v>198</v>
      </c>
      <c r="I39" s="116" t="s">
        <v>199</v>
      </c>
      <c r="J39" s="116" t="s">
        <v>123</v>
      </c>
      <c r="K39" s="116" t="s">
        <v>200</v>
      </c>
      <c r="L39" s="117">
        <v>44235</v>
      </c>
      <c r="M39" s="118">
        <f t="shared" si="14"/>
        <v>3</v>
      </c>
      <c r="N39" s="117">
        <f t="shared" si="15"/>
        <v>44235</v>
      </c>
      <c r="O39" s="117">
        <v>44232</v>
      </c>
      <c r="P39" s="117">
        <f t="shared" si="16"/>
        <v>44232</v>
      </c>
      <c r="Q39" s="119">
        <v>24691.055094775616</v>
      </c>
      <c r="R39" s="120">
        <v>10000</v>
      </c>
      <c r="S39" s="121">
        <v>99.97378769456886</v>
      </c>
      <c r="T39" s="116">
        <v>0</v>
      </c>
      <c r="U39" s="122">
        <f t="shared" si="17"/>
        <v>246845830.00000003</v>
      </c>
      <c r="V39" s="123">
        <v>0.0319</v>
      </c>
      <c r="W39" s="123">
        <v>0.0319</v>
      </c>
      <c r="X39" s="116" t="s">
        <v>196</v>
      </c>
      <c r="Y39" s="49"/>
    </row>
    <row r="40" spans="1:25" ht="21">
      <c r="A40" s="116">
        <f t="shared" si="9"/>
        <v>38</v>
      </c>
      <c r="B40" s="116" t="s">
        <v>226</v>
      </c>
      <c r="C40" s="116" t="s">
        <v>227</v>
      </c>
      <c r="D40" s="116" t="s">
        <v>196</v>
      </c>
      <c r="E40" s="116"/>
      <c r="F40" s="116"/>
      <c r="G40" s="116" t="s">
        <v>197</v>
      </c>
      <c r="H40" s="116" t="s">
        <v>198</v>
      </c>
      <c r="I40" s="116" t="s">
        <v>199</v>
      </c>
      <c r="J40" s="116" t="s">
        <v>124</v>
      </c>
      <c r="K40" s="116" t="s">
        <v>200</v>
      </c>
      <c r="L40" s="117">
        <v>44235</v>
      </c>
      <c r="M40" s="118">
        <f t="shared" si="14"/>
        <v>3</v>
      </c>
      <c r="N40" s="117">
        <f t="shared" si="15"/>
        <v>44235</v>
      </c>
      <c r="O40" s="117">
        <v>44232</v>
      </c>
      <c r="P40" s="117">
        <f t="shared" si="16"/>
        <v>44232</v>
      </c>
      <c r="Q40" s="119">
        <v>27001.72947580189</v>
      </c>
      <c r="R40" s="120">
        <v>10000</v>
      </c>
      <c r="S40" s="121">
        <v>99.97378769456886</v>
      </c>
      <c r="T40" s="116">
        <v>0</v>
      </c>
      <c r="U40" s="122">
        <f t="shared" si="17"/>
        <v>269946517.00000006</v>
      </c>
      <c r="V40" s="123">
        <v>0.0319</v>
      </c>
      <c r="W40" s="123">
        <v>0.0319</v>
      </c>
      <c r="X40" s="116" t="s">
        <v>196</v>
      </c>
      <c r="Y40" s="49"/>
    </row>
    <row r="41" spans="1:25" ht="21">
      <c r="A41" s="116">
        <f t="shared" si="9"/>
        <v>39</v>
      </c>
      <c r="B41" s="116" t="s">
        <v>226</v>
      </c>
      <c r="C41" s="116" t="s">
        <v>227</v>
      </c>
      <c r="D41" s="116" t="s">
        <v>196</v>
      </c>
      <c r="E41" s="116"/>
      <c r="F41" s="116"/>
      <c r="G41" s="116" t="s">
        <v>197</v>
      </c>
      <c r="H41" s="116" t="s">
        <v>198</v>
      </c>
      <c r="I41" s="116" t="s">
        <v>199</v>
      </c>
      <c r="J41" s="116" t="s">
        <v>125</v>
      </c>
      <c r="K41" s="116" t="s">
        <v>200</v>
      </c>
      <c r="L41" s="117">
        <v>44235</v>
      </c>
      <c r="M41" s="118">
        <f t="shared" si="14"/>
        <v>3</v>
      </c>
      <c r="N41" s="117">
        <f t="shared" si="15"/>
        <v>44235</v>
      </c>
      <c r="O41" s="117">
        <v>44232</v>
      </c>
      <c r="P41" s="117">
        <f t="shared" si="16"/>
        <v>44232</v>
      </c>
      <c r="Q41" s="119">
        <v>44563.315772440525</v>
      </c>
      <c r="R41" s="120">
        <v>10000</v>
      </c>
      <c r="S41" s="121">
        <v>99.97378769456884</v>
      </c>
      <c r="T41" s="116">
        <v>0</v>
      </c>
      <c r="U41" s="122">
        <f t="shared" si="17"/>
        <v>445516347</v>
      </c>
      <c r="V41" s="123">
        <v>0.0319</v>
      </c>
      <c r="W41" s="123">
        <v>0.0319</v>
      </c>
      <c r="X41" s="116" t="s">
        <v>196</v>
      </c>
      <c r="Y41" s="49"/>
    </row>
    <row r="42" spans="1:25" ht="21">
      <c r="A42" s="116">
        <f t="shared" si="9"/>
        <v>40</v>
      </c>
      <c r="B42" s="116" t="s">
        <v>226</v>
      </c>
      <c r="C42" s="116" t="s">
        <v>227</v>
      </c>
      <c r="D42" s="116" t="s">
        <v>196</v>
      </c>
      <c r="E42" s="116"/>
      <c r="F42" s="116"/>
      <c r="G42" s="116" t="s">
        <v>197</v>
      </c>
      <c r="H42" s="116" t="s">
        <v>198</v>
      </c>
      <c r="I42" s="116" t="s">
        <v>199</v>
      </c>
      <c r="J42" s="116" t="s">
        <v>126</v>
      </c>
      <c r="K42" s="116" t="s">
        <v>200</v>
      </c>
      <c r="L42" s="117">
        <v>44235</v>
      </c>
      <c r="M42" s="118">
        <f t="shared" si="14"/>
        <v>3</v>
      </c>
      <c r="N42" s="117">
        <f t="shared" si="15"/>
        <v>44235</v>
      </c>
      <c r="O42" s="117">
        <v>44232</v>
      </c>
      <c r="P42" s="117">
        <f t="shared" si="16"/>
        <v>44232</v>
      </c>
      <c r="Q42" s="119">
        <v>74020.77675208477</v>
      </c>
      <c r="R42" s="120">
        <v>10000</v>
      </c>
      <c r="S42" s="121">
        <v>99.97378769456884</v>
      </c>
      <c r="T42" s="116">
        <v>0</v>
      </c>
      <c r="U42" s="122">
        <f t="shared" si="17"/>
        <v>740013742</v>
      </c>
      <c r="V42" s="123">
        <v>0.0319</v>
      </c>
      <c r="W42" s="123">
        <v>0.0319</v>
      </c>
      <c r="X42" s="116" t="s">
        <v>196</v>
      </c>
      <c r="Y42" s="49"/>
    </row>
    <row r="43" spans="1:25" ht="21">
      <c r="A43" s="116">
        <f t="shared" si="9"/>
        <v>41</v>
      </c>
      <c r="B43" s="116" t="s">
        <v>226</v>
      </c>
      <c r="C43" s="116" t="s">
        <v>227</v>
      </c>
      <c r="D43" s="116" t="s">
        <v>196</v>
      </c>
      <c r="E43" s="116"/>
      <c r="F43" s="116"/>
      <c r="G43" s="116" t="s">
        <v>197</v>
      </c>
      <c r="H43" s="116" t="s">
        <v>198</v>
      </c>
      <c r="I43" s="116" t="s">
        <v>199</v>
      </c>
      <c r="J43" s="116" t="s">
        <v>127</v>
      </c>
      <c r="K43" s="116" t="s">
        <v>200</v>
      </c>
      <c r="L43" s="117">
        <v>44235</v>
      </c>
      <c r="M43" s="118">
        <f t="shared" si="14"/>
        <v>3</v>
      </c>
      <c r="N43" s="117">
        <f t="shared" si="15"/>
        <v>44235</v>
      </c>
      <c r="O43" s="117">
        <v>44232</v>
      </c>
      <c r="P43" s="117">
        <f t="shared" si="16"/>
        <v>44232</v>
      </c>
      <c r="Q43" s="119">
        <v>43768.978126230526</v>
      </c>
      <c r="R43" s="120">
        <v>10000</v>
      </c>
      <c r="S43" s="121">
        <v>99.97378769456884</v>
      </c>
      <c r="T43" s="116">
        <v>0</v>
      </c>
      <c r="U43" s="122">
        <f t="shared" si="17"/>
        <v>437575052.6799998</v>
      </c>
      <c r="V43" s="123">
        <v>0.0319</v>
      </c>
      <c r="W43" s="123">
        <v>0.0319</v>
      </c>
      <c r="X43" s="116" t="s">
        <v>196</v>
      </c>
      <c r="Y43" s="49"/>
    </row>
    <row r="44" spans="1:25" ht="21">
      <c r="A44" s="116">
        <f t="shared" si="9"/>
        <v>42</v>
      </c>
      <c r="B44" s="116" t="s">
        <v>228</v>
      </c>
      <c r="C44" s="116" t="s">
        <v>229</v>
      </c>
      <c r="D44" s="116" t="s">
        <v>196</v>
      </c>
      <c r="E44" s="116"/>
      <c r="F44" s="116"/>
      <c r="G44" s="116" t="s">
        <v>197</v>
      </c>
      <c r="H44" s="116" t="s">
        <v>198</v>
      </c>
      <c r="I44" s="116" t="s">
        <v>199</v>
      </c>
      <c r="J44" s="116" t="s">
        <v>122</v>
      </c>
      <c r="K44" s="116" t="s">
        <v>200</v>
      </c>
      <c r="L44" s="117">
        <v>44236</v>
      </c>
      <c r="M44" s="118">
        <f t="shared" si="14"/>
        <v>1</v>
      </c>
      <c r="N44" s="117">
        <f t="shared" si="15"/>
        <v>44236</v>
      </c>
      <c r="O44" s="117">
        <v>44235</v>
      </c>
      <c r="P44" s="117">
        <f t="shared" si="16"/>
        <v>44235</v>
      </c>
      <c r="Q44" s="119">
        <v>29999.999999943535</v>
      </c>
      <c r="R44" s="120">
        <v>10000</v>
      </c>
      <c r="S44" s="121">
        <v>99.99115146796599</v>
      </c>
      <c r="T44" s="116">
        <v>0</v>
      </c>
      <c r="U44" s="122">
        <f t="shared" si="17"/>
        <v>299973454.4033334</v>
      </c>
      <c r="V44" s="123">
        <v>0.0323</v>
      </c>
      <c r="W44" s="123">
        <v>0.0323</v>
      </c>
      <c r="X44" s="121" t="s">
        <v>196</v>
      </c>
      <c r="Y44" s="49"/>
    </row>
    <row r="45" spans="1:25" ht="21">
      <c r="A45" s="116">
        <f t="shared" si="9"/>
        <v>43</v>
      </c>
      <c r="B45" s="116" t="s">
        <v>228</v>
      </c>
      <c r="C45" s="116" t="s">
        <v>229</v>
      </c>
      <c r="D45" s="116" t="s">
        <v>196</v>
      </c>
      <c r="E45" s="116"/>
      <c r="F45" s="116"/>
      <c r="G45" s="116" t="s">
        <v>197</v>
      </c>
      <c r="H45" s="116" t="s">
        <v>198</v>
      </c>
      <c r="I45" s="116" t="s">
        <v>199</v>
      </c>
      <c r="J45" s="116" t="s">
        <v>125</v>
      </c>
      <c r="K45" s="116" t="s">
        <v>200</v>
      </c>
      <c r="L45" s="117">
        <v>44236</v>
      </c>
      <c r="M45" s="118">
        <f t="shared" si="14"/>
        <v>1</v>
      </c>
      <c r="N45" s="117">
        <f t="shared" si="15"/>
        <v>44236</v>
      </c>
      <c r="O45" s="117">
        <v>44235</v>
      </c>
      <c r="P45" s="117">
        <f t="shared" si="16"/>
        <v>44235</v>
      </c>
      <c r="Q45" s="119">
        <v>29999.99999961017</v>
      </c>
      <c r="R45" s="120">
        <v>10000</v>
      </c>
      <c r="S45" s="121">
        <v>99.99115146796598</v>
      </c>
      <c r="T45" s="116">
        <v>0</v>
      </c>
      <c r="U45" s="122">
        <f t="shared" si="17"/>
        <v>299973454.4</v>
      </c>
      <c r="V45" s="123">
        <v>0.0323</v>
      </c>
      <c r="W45" s="123">
        <v>0.0323</v>
      </c>
      <c r="X45" s="116" t="s">
        <v>196</v>
      </c>
      <c r="Y45" s="49"/>
    </row>
    <row r="46" spans="1:25" ht="21">
      <c r="A46" s="116">
        <f t="shared" si="9"/>
        <v>44</v>
      </c>
      <c r="B46" s="116" t="s">
        <v>228</v>
      </c>
      <c r="C46" s="116" t="s">
        <v>229</v>
      </c>
      <c r="D46" s="116" t="s">
        <v>196</v>
      </c>
      <c r="E46" s="116"/>
      <c r="F46" s="116"/>
      <c r="G46" s="116" t="s">
        <v>197</v>
      </c>
      <c r="H46" s="116" t="s">
        <v>198</v>
      </c>
      <c r="I46" s="116" t="s">
        <v>199</v>
      </c>
      <c r="J46" s="116" t="s">
        <v>126</v>
      </c>
      <c r="K46" s="116" t="s">
        <v>200</v>
      </c>
      <c r="L46" s="117">
        <v>44236</v>
      </c>
      <c r="M46" s="118">
        <f t="shared" si="14"/>
        <v>1</v>
      </c>
      <c r="N46" s="117">
        <f t="shared" si="15"/>
        <v>44236</v>
      </c>
      <c r="O46" s="117">
        <v>44235</v>
      </c>
      <c r="P46" s="117">
        <f t="shared" si="16"/>
        <v>44235</v>
      </c>
      <c r="Q46" s="119">
        <v>30000.000000276905</v>
      </c>
      <c r="R46" s="120">
        <v>10000</v>
      </c>
      <c r="S46" s="121">
        <v>99.99115146796599</v>
      </c>
      <c r="T46" s="116">
        <v>0</v>
      </c>
      <c r="U46" s="122">
        <f t="shared" si="17"/>
        <v>299973454.4066668</v>
      </c>
      <c r="V46" s="123">
        <v>0.0323</v>
      </c>
      <c r="W46" s="123">
        <v>0.0323</v>
      </c>
      <c r="X46" s="116" t="s">
        <v>196</v>
      </c>
      <c r="Y46" s="49"/>
    </row>
    <row r="47" spans="1:25" ht="21">
      <c r="A47" s="116">
        <f t="shared" si="9"/>
        <v>45</v>
      </c>
      <c r="B47" s="116" t="s">
        <v>230</v>
      </c>
      <c r="C47" s="116" t="s">
        <v>231</v>
      </c>
      <c r="D47" s="116" t="s">
        <v>196</v>
      </c>
      <c r="E47" s="116"/>
      <c r="F47" s="116"/>
      <c r="G47" s="116" t="s">
        <v>197</v>
      </c>
      <c r="H47" s="116" t="s">
        <v>198</v>
      </c>
      <c r="I47" s="116" t="s">
        <v>199</v>
      </c>
      <c r="J47" s="116" t="s">
        <v>121</v>
      </c>
      <c r="K47" s="116" t="s">
        <v>200</v>
      </c>
      <c r="L47" s="117">
        <v>44242</v>
      </c>
      <c r="M47" s="118">
        <f>L47-O47</f>
        <v>7</v>
      </c>
      <c r="N47" s="117">
        <f>L47</f>
        <v>44242</v>
      </c>
      <c r="O47" s="117">
        <v>44235</v>
      </c>
      <c r="P47" s="117">
        <f>O47</f>
        <v>44235</v>
      </c>
      <c r="Q47" s="119">
        <v>2738.065693091233</v>
      </c>
      <c r="R47" s="120">
        <v>10000</v>
      </c>
      <c r="S47" s="121">
        <v>99.93962551390189</v>
      </c>
      <c r="T47" s="116">
        <v>0</v>
      </c>
      <c r="U47" s="122">
        <f>(Q47*R47*S47/100)+T47</f>
        <v>27364126</v>
      </c>
      <c r="V47" s="123">
        <v>0.0315</v>
      </c>
      <c r="W47" s="123">
        <v>0.0315</v>
      </c>
      <c r="X47" s="116" t="s">
        <v>196</v>
      </c>
      <c r="Y47" s="49"/>
    </row>
    <row r="48" spans="1:25" ht="21">
      <c r="A48" s="116">
        <f t="shared" si="9"/>
        <v>46</v>
      </c>
      <c r="B48" s="116" t="s">
        <v>230</v>
      </c>
      <c r="C48" s="116" t="s">
        <v>231</v>
      </c>
      <c r="D48" s="116" t="s">
        <v>196</v>
      </c>
      <c r="E48" s="116"/>
      <c r="F48" s="116"/>
      <c r="G48" s="116" t="s">
        <v>197</v>
      </c>
      <c r="H48" s="116" t="s">
        <v>198</v>
      </c>
      <c r="I48" s="116" t="s">
        <v>199</v>
      </c>
      <c r="J48" s="116" t="s">
        <v>122</v>
      </c>
      <c r="K48" s="116" t="s">
        <v>200</v>
      </c>
      <c r="L48" s="117">
        <v>44242</v>
      </c>
      <c r="M48" s="118">
        <f aca="true" t="shared" si="18" ref="M48:M56">L48-O48</f>
        <v>7</v>
      </c>
      <c r="N48" s="117">
        <f aca="true" t="shared" si="19" ref="N48:N56">L48</f>
        <v>44242</v>
      </c>
      <c r="O48" s="117">
        <v>44235</v>
      </c>
      <c r="P48" s="117">
        <f aca="true" t="shared" si="20" ref="P48:P56">O48</f>
        <v>44235</v>
      </c>
      <c r="Q48" s="119">
        <v>72114.6605153542</v>
      </c>
      <c r="R48" s="120">
        <v>10000</v>
      </c>
      <c r="S48" s="121">
        <v>99.93962551390189</v>
      </c>
      <c r="T48" s="116">
        <v>0</v>
      </c>
      <c r="U48" s="122">
        <f aca="true" t="shared" si="21" ref="U48:U56">(Q48*R48*S48/100)+T48</f>
        <v>720711216.5966666</v>
      </c>
      <c r="V48" s="123">
        <v>0.0315</v>
      </c>
      <c r="W48" s="123">
        <v>0.0315</v>
      </c>
      <c r="X48" s="121" t="s">
        <v>196</v>
      </c>
      <c r="Y48" s="49"/>
    </row>
    <row r="49" spans="1:25" ht="21">
      <c r="A49" s="116">
        <f t="shared" si="9"/>
        <v>47</v>
      </c>
      <c r="B49" s="116" t="s">
        <v>230</v>
      </c>
      <c r="C49" s="116" t="s">
        <v>231</v>
      </c>
      <c r="D49" s="116" t="s">
        <v>196</v>
      </c>
      <c r="E49" s="116"/>
      <c r="F49" s="116"/>
      <c r="G49" s="116" t="s">
        <v>197</v>
      </c>
      <c r="H49" s="116" t="s">
        <v>198</v>
      </c>
      <c r="I49" s="116" t="s">
        <v>199</v>
      </c>
      <c r="J49" s="116" t="s">
        <v>123</v>
      </c>
      <c r="K49" s="116" t="s">
        <v>200</v>
      </c>
      <c r="L49" s="117">
        <v>44242</v>
      </c>
      <c r="M49" s="118">
        <f t="shared" si="18"/>
        <v>7</v>
      </c>
      <c r="N49" s="117">
        <f t="shared" si="19"/>
        <v>44242</v>
      </c>
      <c r="O49" s="117">
        <v>44235</v>
      </c>
      <c r="P49" s="117">
        <f t="shared" si="20"/>
        <v>44235</v>
      </c>
      <c r="Q49" s="119">
        <v>24685.487035938768</v>
      </c>
      <c r="R49" s="120">
        <v>10000</v>
      </c>
      <c r="S49" s="121">
        <v>99.93962551390186</v>
      </c>
      <c r="T49" s="116">
        <v>0</v>
      </c>
      <c r="U49" s="122">
        <f t="shared" si="21"/>
        <v>246705832.99999997</v>
      </c>
      <c r="V49" s="123">
        <v>0.0315</v>
      </c>
      <c r="W49" s="123">
        <v>0.0315</v>
      </c>
      <c r="X49" s="116" t="s">
        <v>196</v>
      </c>
      <c r="Y49" s="49"/>
    </row>
    <row r="50" spans="1:25" ht="21">
      <c r="A50" s="116">
        <f t="shared" si="9"/>
        <v>48</v>
      </c>
      <c r="B50" s="116" t="s">
        <v>230</v>
      </c>
      <c r="C50" s="116" t="s">
        <v>231</v>
      </c>
      <c r="D50" s="116" t="s">
        <v>196</v>
      </c>
      <c r="E50" s="116"/>
      <c r="F50" s="116"/>
      <c r="G50" s="116" t="s">
        <v>197</v>
      </c>
      <c r="H50" s="116" t="s">
        <v>198</v>
      </c>
      <c r="I50" s="116" t="s">
        <v>199</v>
      </c>
      <c r="J50" s="116" t="s">
        <v>124</v>
      </c>
      <c r="K50" s="116" t="s">
        <v>200</v>
      </c>
      <c r="L50" s="117">
        <v>44242</v>
      </c>
      <c r="M50" s="118">
        <f t="shared" si="18"/>
        <v>7</v>
      </c>
      <c r="N50" s="117">
        <f t="shared" si="19"/>
        <v>44242</v>
      </c>
      <c r="O50" s="117">
        <v>44235</v>
      </c>
      <c r="P50" s="117">
        <f t="shared" si="20"/>
        <v>44235</v>
      </c>
      <c r="Q50" s="119">
        <v>26990.576221688767</v>
      </c>
      <c r="R50" s="120">
        <v>10000</v>
      </c>
      <c r="S50" s="121">
        <v>99.93962551390189</v>
      </c>
      <c r="T50" s="116">
        <v>0</v>
      </c>
      <c r="U50" s="122">
        <f t="shared" si="21"/>
        <v>269742808</v>
      </c>
      <c r="V50" s="123">
        <v>0.0315</v>
      </c>
      <c r="W50" s="123">
        <v>0.0315</v>
      </c>
      <c r="X50" s="116" t="s">
        <v>196</v>
      </c>
      <c r="Y50" s="49"/>
    </row>
    <row r="51" spans="1:25" ht="21">
      <c r="A51" s="116">
        <f t="shared" si="9"/>
        <v>49</v>
      </c>
      <c r="B51" s="116" t="s">
        <v>230</v>
      </c>
      <c r="C51" s="116" t="s">
        <v>231</v>
      </c>
      <c r="D51" s="116" t="s">
        <v>196</v>
      </c>
      <c r="E51" s="116"/>
      <c r="F51" s="116"/>
      <c r="G51" s="116" t="s">
        <v>197</v>
      </c>
      <c r="H51" s="116" t="s">
        <v>198</v>
      </c>
      <c r="I51" s="116" t="s">
        <v>199</v>
      </c>
      <c r="J51" s="116" t="s">
        <v>125</v>
      </c>
      <c r="K51" s="116" t="s">
        <v>200</v>
      </c>
      <c r="L51" s="117">
        <v>44242</v>
      </c>
      <c r="M51" s="118">
        <f t="shared" si="18"/>
        <v>7</v>
      </c>
      <c r="N51" s="117">
        <f t="shared" si="19"/>
        <v>44242</v>
      </c>
      <c r="O51" s="117">
        <v>44235</v>
      </c>
      <c r="P51" s="117">
        <f t="shared" si="20"/>
        <v>44235</v>
      </c>
      <c r="Q51" s="119">
        <v>14610.529392036658</v>
      </c>
      <c r="R51" s="120">
        <v>10000</v>
      </c>
      <c r="S51" s="121">
        <v>99.93962551390189</v>
      </c>
      <c r="T51" s="116">
        <v>0</v>
      </c>
      <c r="U51" s="122">
        <f t="shared" si="21"/>
        <v>146017083.60000002</v>
      </c>
      <c r="V51" s="123">
        <v>0.0315</v>
      </c>
      <c r="W51" s="123">
        <v>0.0315</v>
      </c>
      <c r="X51" s="116" t="s">
        <v>196</v>
      </c>
      <c r="Y51" s="49"/>
    </row>
    <row r="52" spans="1:25" ht="21">
      <c r="A52" s="116">
        <f t="shared" si="9"/>
        <v>50</v>
      </c>
      <c r="B52" s="116" t="s">
        <v>230</v>
      </c>
      <c r="C52" s="116" t="s">
        <v>231</v>
      </c>
      <c r="D52" s="116" t="s">
        <v>196</v>
      </c>
      <c r="E52" s="116"/>
      <c r="F52" s="116"/>
      <c r="G52" s="116" t="s">
        <v>197</v>
      </c>
      <c r="H52" s="116" t="s">
        <v>198</v>
      </c>
      <c r="I52" s="116" t="s">
        <v>199</v>
      </c>
      <c r="J52" s="116" t="s">
        <v>126</v>
      </c>
      <c r="K52" s="116" t="s">
        <v>200</v>
      </c>
      <c r="L52" s="117">
        <v>44242</v>
      </c>
      <c r="M52" s="118">
        <f t="shared" si="18"/>
        <v>7</v>
      </c>
      <c r="N52" s="117">
        <f t="shared" si="19"/>
        <v>44242</v>
      </c>
      <c r="O52" s="117">
        <v>44235</v>
      </c>
      <c r="P52" s="117">
        <f t="shared" si="20"/>
        <v>44235</v>
      </c>
      <c r="Q52" s="119">
        <v>44030.38127575561</v>
      </c>
      <c r="R52" s="120">
        <v>10000</v>
      </c>
      <c r="S52" s="121">
        <v>99.93962551390186</v>
      </c>
      <c r="T52" s="116">
        <v>0</v>
      </c>
      <c r="U52" s="122">
        <f t="shared" si="21"/>
        <v>440037981.5933332</v>
      </c>
      <c r="V52" s="123">
        <v>0.0315</v>
      </c>
      <c r="W52" s="123">
        <v>0.0315</v>
      </c>
      <c r="X52" s="116" t="s">
        <v>196</v>
      </c>
      <c r="Y52" s="49"/>
    </row>
    <row r="53" spans="1:25" ht="21">
      <c r="A53" s="116">
        <f t="shared" si="9"/>
        <v>51</v>
      </c>
      <c r="B53" s="116" t="s">
        <v>230</v>
      </c>
      <c r="C53" s="116" t="s">
        <v>231</v>
      </c>
      <c r="D53" s="116" t="s">
        <v>196</v>
      </c>
      <c r="E53" s="116"/>
      <c r="F53" s="116"/>
      <c r="G53" s="116" t="s">
        <v>197</v>
      </c>
      <c r="H53" s="116" t="s">
        <v>198</v>
      </c>
      <c r="I53" s="116" t="s">
        <v>199</v>
      </c>
      <c r="J53" s="116" t="s">
        <v>127</v>
      </c>
      <c r="K53" s="116" t="s">
        <v>200</v>
      </c>
      <c r="L53" s="117">
        <v>44242</v>
      </c>
      <c r="M53" s="118">
        <f t="shared" si="18"/>
        <v>7</v>
      </c>
      <c r="N53" s="117">
        <f t="shared" si="19"/>
        <v>44242</v>
      </c>
      <c r="O53" s="117">
        <v>44235</v>
      </c>
      <c r="P53" s="117">
        <f t="shared" si="20"/>
        <v>44235</v>
      </c>
      <c r="Q53" s="119">
        <v>43830.29986730013</v>
      </c>
      <c r="R53" s="120">
        <v>10000</v>
      </c>
      <c r="S53" s="121">
        <v>99.93962551390186</v>
      </c>
      <c r="T53" s="116">
        <v>0</v>
      </c>
      <c r="U53" s="122">
        <f t="shared" si="21"/>
        <v>438038375.4899997</v>
      </c>
      <c r="V53" s="123">
        <v>0.0315</v>
      </c>
      <c r="W53" s="123">
        <v>0.0315</v>
      </c>
      <c r="X53" s="116" t="s">
        <v>196</v>
      </c>
      <c r="Y53" s="49"/>
    </row>
    <row r="54" spans="1:25" ht="21">
      <c r="A54" s="116">
        <f>A53+1</f>
        <v>52</v>
      </c>
      <c r="B54" s="116" t="s">
        <v>194</v>
      </c>
      <c r="C54" s="116" t="s">
        <v>195</v>
      </c>
      <c r="D54" s="116" t="s">
        <v>196</v>
      </c>
      <c r="E54" s="116"/>
      <c r="F54" s="116"/>
      <c r="G54" s="116" t="s">
        <v>197</v>
      </c>
      <c r="H54" s="116" t="s">
        <v>198</v>
      </c>
      <c r="I54" s="116" t="s">
        <v>199</v>
      </c>
      <c r="J54" s="116" t="s">
        <v>122</v>
      </c>
      <c r="K54" s="116" t="s">
        <v>200</v>
      </c>
      <c r="L54" s="117">
        <v>44244</v>
      </c>
      <c r="M54" s="118">
        <f t="shared" si="18"/>
        <v>8</v>
      </c>
      <c r="N54" s="117">
        <f t="shared" si="19"/>
        <v>44244</v>
      </c>
      <c r="O54" s="117">
        <v>44236</v>
      </c>
      <c r="P54" s="117">
        <f t="shared" si="20"/>
        <v>44236</v>
      </c>
      <c r="Q54" s="119">
        <v>5333.333333309217</v>
      </c>
      <c r="R54" s="120">
        <v>10000</v>
      </c>
      <c r="S54" s="121">
        <v>99.93100653795187</v>
      </c>
      <c r="T54" s="116">
        <v>0</v>
      </c>
      <c r="U54" s="122">
        <f t="shared" si="21"/>
        <v>53296536.82</v>
      </c>
      <c r="V54" s="123">
        <v>0.0315</v>
      </c>
      <c r="W54" s="123">
        <v>0.0315</v>
      </c>
      <c r="X54" s="121" t="s">
        <v>196</v>
      </c>
      <c r="Y54" s="49"/>
    </row>
    <row r="55" spans="1:25" ht="21">
      <c r="A55" s="116">
        <f>A54+1</f>
        <v>53</v>
      </c>
      <c r="B55" s="116" t="s">
        <v>194</v>
      </c>
      <c r="C55" s="116" t="s">
        <v>195</v>
      </c>
      <c r="D55" s="116" t="s">
        <v>196</v>
      </c>
      <c r="E55" s="116"/>
      <c r="F55" s="116"/>
      <c r="G55" s="116" t="s">
        <v>197</v>
      </c>
      <c r="H55" s="116" t="s">
        <v>198</v>
      </c>
      <c r="I55" s="116" t="s">
        <v>199</v>
      </c>
      <c r="J55" s="116" t="s">
        <v>125</v>
      </c>
      <c r="K55" s="116" t="s">
        <v>200</v>
      </c>
      <c r="L55" s="117">
        <v>44244</v>
      </c>
      <c r="M55" s="118">
        <f t="shared" si="18"/>
        <v>8</v>
      </c>
      <c r="N55" s="117">
        <f t="shared" si="19"/>
        <v>44244</v>
      </c>
      <c r="O55" s="117">
        <v>44236</v>
      </c>
      <c r="P55" s="117">
        <f t="shared" si="20"/>
        <v>44236</v>
      </c>
      <c r="Q55" s="119">
        <v>5333.333333309217</v>
      </c>
      <c r="R55" s="120">
        <v>10000</v>
      </c>
      <c r="S55" s="121">
        <v>99.93100653795187</v>
      </c>
      <c r="T55" s="116">
        <v>0</v>
      </c>
      <c r="U55" s="122">
        <f t="shared" si="21"/>
        <v>53296536.82</v>
      </c>
      <c r="V55" s="123">
        <v>0.0315</v>
      </c>
      <c r="W55" s="123">
        <v>0.0315</v>
      </c>
      <c r="X55" s="116" t="s">
        <v>196</v>
      </c>
      <c r="Y55" s="49"/>
    </row>
    <row r="56" spans="1:25" ht="21">
      <c r="A56" s="116">
        <f>A55+1</f>
        <v>54</v>
      </c>
      <c r="B56" s="116" t="s">
        <v>194</v>
      </c>
      <c r="C56" s="116" t="s">
        <v>195</v>
      </c>
      <c r="D56" s="116" t="s">
        <v>196</v>
      </c>
      <c r="E56" s="116"/>
      <c r="F56" s="116"/>
      <c r="G56" s="116" t="s">
        <v>197</v>
      </c>
      <c r="H56" s="116" t="s">
        <v>198</v>
      </c>
      <c r="I56" s="116" t="s">
        <v>199</v>
      </c>
      <c r="J56" s="116" t="s">
        <v>126</v>
      </c>
      <c r="K56" s="116" t="s">
        <v>200</v>
      </c>
      <c r="L56" s="117">
        <v>44244</v>
      </c>
      <c r="M56" s="118">
        <f t="shared" si="18"/>
        <v>8</v>
      </c>
      <c r="N56" s="117">
        <f t="shared" si="19"/>
        <v>44244</v>
      </c>
      <c r="O56" s="117">
        <v>44236</v>
      </c>
      <c r="P56" s="117">
        <f t="shared" si="20"/>
        <v>44236</v>
      </c>
      <c r="Q56" s="119">
        <v>5333.333333309218</v>
      </c>
      <c r="R56" s="120">
        <v>10000</v>
      </c>
      <c r="S56" s="121">
        <v>99.93100653795187</v>
      </c>
      <c r="T56" s="116">
        <v>0</v>
      </c>
      <c r="U56" s="122">
        <f t="shared" si="21"/>
        <v>53296536.82000001</v>
      </c>
      <c r="V56" s="123">
        <v>0.0315</v>
      </c>
      <c r="W56" s="123">
        <v>0.0315</v>
      </c>
      <c r="X56" s="116" t="s">
        <v>196</v>
      </c>
      <c r="Y56" s="49"/>
    </row>
    <row r="57" spans="1:25" ht="21">
      <c r="A57" s="116">
        <f>A56+1</f>
        <v>55</v>
      </c>
      <c r="B57" s="116" t="s">
        <v>232</v>
      </c>
      <c r="C57" s="116" t="s">
        <v>63</v>
      </c>
      <c r="D57" s="116" t="s">
        <v>140</v>
      </c>
      <c r="E57" s="116" t="s">
        <v>219</v>
      </c>
      <c r="F57" s="116" t="s">
        <v>220</v>
      </c>
      <c r="G57" s="116" t="s">
        <v>197</v>
      </c>
      <c r="H57" s="116" t="s">
        <v>198</v>
      </c>
      <c r="I57" s="116" t="s">
        <v>199</v>
      </c>
      <c r="J57" s="116" t="s">
        <v>122</v>
      </c>
      <c r="K57" s="116" t="s">
        <v>200</v>
      </c>
      <c r="L57" s="117">
        <v>44397</v>
      </c>
      <c r="M57" s="118">
        <f>L57-O57</f>
        <v>160</v>
      </c>
      <c r="N57" s="117">
        <f>L57</f>
        <v>44397</v>
      </c>
      <c r="O57" s="117">
        <v>44237</v>
      </c>
      <c r="P57" s="117">
        <v>44237</v>
      </c>
      <c r="Q57" s="119">
        <v>500</v>
      </c>
      <c r="R57" s="120">
        <v>100</v>
      </c>
      <c r="S57" s="121">
        <v>490982</v>
      </c>
      <c r="T57" s="116">
        <v>0</v>
      </c>
      <c r="U57" s="122">
        <f>(Q57*R57*S57/100)+T57</f>
        <v>245491000</v>
      </c>
      <c r="V57" s="123">
        <v>0.0419</v>
      </c>
      <c r="W57" s="123">
        <v>0.0419</v>
      </c>
      <c r="X57" s="116" t="s">
        <v>140</v>
      </c>
      <c r="Y57" s="49"/>
    </row>
    <row r="58" spans="1:25" ht="21">
      <c r="A58" s="116">
        <f>A57+1</f>
        <v>56</v>
      </c>
      <c r="B58" s="116" t="s">
        <v>232</v>
      </c>
      <c r="C58" s="116" t="s">
        <v>63</v>
      </c>
      <c r="D58" s="116" t="s">
        <v>140</v>
      </c>
      <c r="E58" s="116" t="s">
        <v>219</v>
      </c>
      <c r="F58" s="116" t="s">
        <v>220</v>
      </c>
      <c r="G58" s="116" t="s">
        <v>197</v>
      </c>
      <c r="H58" s="116" t="s">
        <v>198</v>
      </c>
      <c r="I58" s="116" t="s">
        <v>199</v>
      </c>
      <c r="J58" s="116" t="s">
        <v>125</v>
      </c>
      <c r="K58" s="116" t="s">
        <v>200</v>
      </c>
      <c r="L58" s="117">
        <v>44397</v>
      </c>
      <c r="M58" s="118">
        <f>L58-O58</f>
        <v>160</v>
      </c>
      <c r="N58" s="117">
        <f>L58</f>
        <v>44397</v>
      </c>
      <c r="O58" s="117">
        <v>44237</v>
      </c>
      <c r="P58" s="117">
        <v>44237</v>
      </c>
      <c r="Q58" s="119">
        <v>500</v>
      </c>
      <c r="R58" s="120">
        <v>100</v>
      </c>
      <c r="S58" s="121">
        <v>490982</v>
      </c>
      <c r="T58" s="116">
        <v>0</v>
      </c>
      <c r="U58" s="122">
        <f>(Q58*R58*S58/100)+T58</f>
        <v>245491000</v>
      </c>
      <c r="V58" s="123">
        <v>0.0419</v>
      </c>
      <c r="W58" s="123">
        <v>0.0419</v>
      </c>
      <c r="X58" s="116" t="s">
        <v>140</v>
      </c>
      <c r="Y58" s="49"/>
    </row>
    <row r="59" spans="1:25" ht="21">
      <c r="A59" s="116">
        <f>A58+1</f>
        <v>57</v>
      </c>
      <c r="B59" s="116" t="s">
        <v>232</v>
      </c>
      <c r="C59" s="116" t="s">
        <v>63</v>
      </c>
      <c r="D59" s="116" t="s">
        <v>140</v>
      </c>
      <c r="E59" s="116" t="s">
        <v>219</v>
      </c>
      <c r="F59" s="116" t="s">
        <v>220</v>
      </c>
      <c r="G59" s="116" t="s">
        <v>197</v>
      </c>
      <c r="H59" s="116" t="s">
        <v>198</v>
      </c>
      <c r="I59" s="116" t="s">
        <v>199</v>
      </c>
      <c r="J59" s="116" t="s">
        <v>126</v>
      </c>
      <c r="K59" s="116" t="s">
        <v>200</v>
      </c>
      <c r="L59" s="117">
        <v>44397</v>
      </c>
      <c r="M59" s="118">
        <f>L59-O59</f>
        <v>160</v>
      </c>
      <c r="N59" s="117">
        <f>L59</f>
        <v>44397</v>
      </c>
      <c r="O59" s="117">
        <v>44237</v>
      </c>
      <c r="P59" s="117">
        <v>44237</v>
      </c>
      <c r="Q59" s="119">
        <v>500</v>
      </c>
      <c r="R59" s="120">
        <v>100</v>
      </c>
      <c r="S59" s="121">
        <v>490982</v>
      </c>
      <c r="T59" s="116">
        <v>0</v>
      </c>
      <c r="U59" s="122">
        <f>(Q59*R59*S59/100)+T59</f>
        <v>245491000</v>
      </c>
      <c r="V59" s="123">
        <v>0.0419</v>
      </c>
      <c r="W59" s="123">
        <v>0.0419</v>
      </c>
      <c r="X59" s="116" t="s">
        <v>140</v>
      </c>
      <c r="Y59" s="49"/>
    </row>
  </sheetData>
  <sheetProtection/>
  <mergeCells count="1">
    <mergeCell ref="A1:X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Y64"/>
  <sheetViews>
    <sheetView zoomScalePageLayoutView="0" workbookViewId="0" topLeftCell="A1">
      <selection activeCell="B2" sqref="B2"/>
    </sheetView>
  </sheetViews>
  <sheetFormatPr defaultColWidth="9.140625" defaultRowHeight="15"/>
  <cols>
    <col min="1" max="1" width="10.28125" style="0" bestFit="1" customWidth="1"/>
    <col min="2" max="2" width="33.57421875" style="0" bestFit="1" customWidth="1"/>
    <col min="3" max="3" width="13.421875" style="0" bestFit="1" customWidth="1"/>
    <col min="4" max="4" width="22.421875" style="0" bestFit="1" customWidth="1"/>
    <col min="5" max="6" width="10.57421875" style="0" bestFit="1" customWidth="1"/>
    <col min="7" max="7" width="19.421875" style="0" bestFit="1" customWidth="1"/>
    <col min="8" max="8" width="12.57421875" style="0" bestFit="1" customWidth="1"/>
    <col min="9" max="9" width="19.57421875" style="0" bestFit="1" customWidth="1"/>
    <col min="10" max="10" width="17.28125" style="0" bestFit="1" customWidth="1"/>
    <col min="11" max="11" width="10.57421875" style="0" bestFit="1" customWidth="1"/>
    <col min="12" max="12" width="14.00390625" style="0" bestFit="1" customWidth="1"/>
    <col min="13" max="13" width="7.140625" style="0" bestFit="1" customWidth="1"/>
    <col min="14" max="16" width="14.00390625" style="0" bestFit="1" customWidth="1"/>
    <col min="17" max="17" width="12.57421875" style="49" bestFit="1" customWidth="1"/>
    <col min="18" max="18" width="15.7109375" style="0" customWidth="1"/>
    <col min="19" max="19" width="11.7109375" style="0" bestFit="1" customWidth="1"/>
    <col min="20" max="20" width="9.28125" style="0" bestFit="1" customWidth="1"/>
    <col min="21" max="21" width="20.140625" style="49" bestFit="1" customWidth="1"/>
    <col min="22" max="22" width="9.421875" style="0" bestFit="1" customWidth="1"/>
    <col min="23" max="23" width="19.7109375" style="0" customWidth="1"/>
    <col min="24" max="24" width="22.421875" style="0" bestFit="1" customWidth="1"/>
    <col min="25" max="25" width="16.00390625" style="0" bestFit="1" customWidth="1"/>
  </cols>
  <sheetData>
    <row r="1" spans="1:25" ht="21">
      <c r="A1" s="107" t="s">
        <v>170</v>
      </c>
      <c r="B1" s="107"/>
      <c r="C1" s="107"/>
      <c r="D1" s="107"/>
      <c r="E1" s="107"/>
      <c r="F1" s="107"/>
      <c r="G1" s="107"/>
      <c r="H1" s="107"/>
      <c r="I1" s="107"/>
      <c r="J1" s="107"/>
      <c r="K1" s="107"/>
      <c r="L1" s="107"/>
      <c r="M1" s="107"/>
      <c r="N1" s="107"/>
      <c r="O1" s="107"/>
      <c r="P1" s="107"/>
      <c r="Q1" s="107"/>
      <c r="R1" s="107"/>
      <c r="S1" s="107"/>
      <c r="T1" s="107"/>
      <c r="U1" s="107"/>
      <c r="V1" s="107"/>
      <c r="W1" s="107"/>
      <c r="X1" s="107"/>
      <c r="Y1" s="108"/>
    </row>
    <row r="2" spans="1:25" ht="120">
      <c r="A2" s="109" t="s">
        <v>171</v>
      </c>
      <c r="B2" s="109" t="s">
        <v>172</v>
      </c>
      <c r="C2" s="110" t="s">
        <v>173</v>
      </c>
      <c r="D2" s="111" t="s">
        <v>174</v>
      </c>
      <c r="E2" s="110" t="s">
        <v>175</v>
      </c>
      <c r="F2" s="109" t="s">
        <v>176</v>
      </c>
      <c r="G2" s="109" t="s">
        <v>177</v>
      </c>
      <c r="H2" s="109" t="s">
        <v>178</v>
      </c>
      <c r="I2" s="109" t="s">
        <v>179</v>
      </c>
      <c r="J2" s="111" t="s">
        <v>119</v>
      </c>
      <c r="K2" s="111" t="s">
        <v>180</v>
      </c>
      <c r="L2" s="112" t="s">
        <v>181</v>
      </c>
      <c r="M2" s="109" t="s">
        <v>182</v>
      </c>
      <c r="N2" s="112" t="s">
        <v>183</v>
      </c>
      <c r="O2" s="111" t="s">
        <v>184</v>
      </c>
      <c r="P2" s="111" t="s">
        <v>185</v>
      </c>
      <c r="Q2" s="113" t="s">
        <v>186</v>
      </c>
      <c r="R2" s="112" t="s">
        <v>187</v>
      </c>
      <c r="S2" s="112" t="s">
        <v>188</v>
      </c>
      <c r="T2" s="112" t="s">
        <v>189</v>
      </c>
      <c r="U2" s="114" t="s">
        <v>190</v>
      </c>
      <c r="V2" s="109" t="s">
        <v>191</v>
      </c>
      <c r="W2" s="112" t="s">
        <v>192</v>
      </c>
      <c r="X2" s="112" t="s">
        <v>193</v>
      </c>
      <c r="Y2" s="115"/>
    </row>
    <row r="3" spans="1:25" ht="21">
      <c r="A3" s="116">
        <v>1</v>
      </c>
      <c r="B3" s="116" t="s">
        <v>194</v>
      </c>
      <c r="C3" s="116" t="s">
        <v>195</v>
      </c>
      <c r="D3" s="116" t="s">
        <v>196</v>
      </c>
      <c r="E3" s="116"/>
      <c r="F3" s="116"/>
      <c r="G3" s="116" t="s">
        <v>197</v>
      </c>
      <c r="H3" s="116" t="s">
        <v>198</v>
      </c>
      <c r="I3" s="116" t="s">
        <v>199</v>
      </c>
      <c r="J3" s="116" t="s">
        <v>121</v>
      </c>
      <c r="K3" s="116" t="s">
        <v>200</v>
      </c>
      <c r="L3" s="117">
        <v>44244</v>
      </c>
      <c r="M3" s="118">
        <f>L3-O3</f>
        <v>1</v>
      </c>
      <c r="N3" s="117">
        <f>L3</f>
        <v>44244</v>
      </c>
      <c r="O3" s="117">
        <v>44243</v>
      </c>
      <c r="P3" s="117">
        <f>O3</f>
        <v>44243</v>
      </c>
      <c r="Q3" s="119">
        <v>2747.7751815234246</v>
      </c>
      <c r="R3" s="120">
        <v>10000</v>
      </c>
      <c r="S3" s="121">
        <v>99.99274025310491</v>
      </c>
      <c r="T3" s="116">
        <v>0</v>
      </c>
      <c r="U3" s="122">
        <f>(Q3*R3*S3/100)+T3</f>
        <v>27475757</v>
      </c>
      <c r="V3" s="123">
        <v>0.0265</v>
      </c>
      <c r="W3" s="123">
        <v>0.0265</v>
      </c>
      <c r="X3" s="116" t="s">
        <v>196</v>
      </c>
      <c r="Y3" s="49"/>
    </row>
    <row r="4" spans="1:25" ht="21">
      <c r="A4" s="116">
        <f>A3+1</f>
        <v>2</v>
      </c>
      <c r="B4" s="116" t="s">
        <v>194</v>
      </c>
      <c r="C4" s="116" t="s">
        <v>195</v>
      </c>
      <c r="D4" s="116" t="s">
        <v>196</v>
      </c>
      <c r="E4" s="116"/>
      <c r="F4" s="116"/>
      <c r="G4" s="116" t="s">
        <v>197</v>
      </c>
      <c r="H4" s="116" t="s">
        <v>198</v>
      </c>
      <c r="I4" s="116" t="s">
        <v>199</v>
      </c>
      <c r="J4" s="116" t="s">
        <v>122</v>
      </c>
      <c r="K4" s="116" t="s">
        <v>200</v>
      </c>
      <c r="L4" s="117">
        <v>44244</v>
      </c>
      <c r="M4" s="118">
        <f aca="true" t="shared" si="0" ref="M4:M14">L4-O4</f>
        <v>1</v>
      </c>
      <c r="N4" s="117">
        <f aca="true" t="shared" si="1" ref="N4:N14">L4</f>
        <v>44244</v>
      </c>
      <c r="O4" s="117">
        <v>44243</v>
      </c>
      <c r="P4" s="117">
        <f aca="true" t="shared" si="2" ref="P4:P14">O4</f>
        <v>44243</v>
      </c>
      <c r="Q4" s="119">
        <v>41351.95034693137</v>
      </c>
      <c r="R4" s="120">
        <v>10000</v>
      </c>
      <c r="S4" s="121">
        <v>99.99274025310491</v>
      </c>
      <c r="T4" s="116">
        <v>0</v>
      </c>
      <c r="U4" s="122">
        <f aca="true" t="shared" si="3" ref="U4:U14">(Q4*R4*S4/100)+T4</f>
        <v>413489483.00000006</v>
      </c>
      <c r="V4" s="123">
        <v>0.0265</v>
      </c>
      <c r="W4" s="123">
        <v>0.0265</v>
      </c>
      <c r="X4" s="121" t="s">
        <v>196</v>
      </c>
      <c r="Y4" s="49"/>
    </row>
    <row r="5" spans="1:25" ht="21">
      <c r="A5" s="116">
        <f>A4+1</f>
        <v>3</v>
      </c>
      <c r="B5" s="116" t="s">
        <v>194</v>
      </c>
      <c r="C5" s="116" t="s">
        <v>195</v>
      </c>
      <c r="D5" s="116" t="s">
        <v>196</v>
      </c>
      <c r="E5" s="116"/>
      <c r="F5" s="116"/>
      <c r="G5" s="116" t="s">
        <v>197</v>
      </c>
      <c r="H5" s="116" t="s">
        <v>198</v>
      </c>
      <c r="I5" s="116" t="s">
        <v>199</v>
      </c>
      <c r="J5" s="116" t="s">
        <v>123</v>
      </c>
      <c r="K5" s="116" t="s">
        <v>200</v>
      </c>
      <c r="L5" s="117">
        <v>44244</v>
      </c>
      <c r="M5" s="118">
        <f t="shared" si="0"/>
        <v>1</v>
      </c>
      <c r="N5" s="117">
        <f t="shared" si="1"/>
        <v>44244</v>
      </c>
      <c r="O5" s="117">
        <v>44243</v>
      </c>
      <c r="P5" s="117">
        <f t="shared" si="2"/>
        <v>44243</v>
      </c>
      <c r="Q5" s="119">
        <v>11310.61992237863</v>
      </c>
      <c r="R5" s="120">
        <v>10000</v>
      </c>
      <c r="S5" s="121">
        <v>99.99274025310491</v>
      </c>
      <c r="T5" s="116">
        <v>0</v>
      </c>
      <c r="U5" s="122">
        <f t="shared" si="3"/>
        <v>113097988</v>
      </c>
      <c r="V5" s="123">
        <v>0.0265</v>
      </c>
      <c r="W5" s="123">
        <v>0.0265</v>
      </c>
      <c r="X5" s="116" t="s">
        <v>196</v>
      </c>
      <c r="Y5" s="49"/>
    </row>
    <row r="6" spans="1:25" ht="21">
      <c r="A6" s="116">
        <f>A5+1</f>
        <v>4</v>
      </c>
      <c r="B6" s="116" t="s">
        <v>194</v>
      </c>
      <c r="C6" s="116" t="s">
        <v>195</v>
      </c>
      <c r="D6" s="116" t="s">
        <v>196</v>
      </c>
      <c r="E6" s="116"/>
      <c r="F6" s="116"/>
      <c r="G6" s="116" t="s">
        <v>197</v>
      </c>
      <c r="H6" s="116" t="s">
        <v>198</v>
      </c>
      <c r="I6" s="116" t="s">
        <v>199</v>
      </c>
      <c r="J6" s="116" t="s">
        <v>124</v>
      </c>
      <c r="K6" s="116" t="s">
        <v>200</v>
      </c>
      <c r="L6" s="117">
        <v>44244</v>
      </c>
      <c r="M6" s="118">
        <f t="shared" si="0"/>
        <v>1</v>
      </c>
      <c r="N6" s="117">
        <f t="shared" si="1"/>
        <v>44244</v>
      </c>
      <c r="O6" s="117">
        <v>44243</v>
      </c>
      <c r="P6" s="117">
        <f t="shared" si="2"/>
        <v>44243</v>
      </c>
      <c r="Q6" s="119">
        <v>12336.533201086027</v>
      </c>
      <c r="R6" s="120">
        <v>10000</v>
      </c>
      <c r="S6" s="121">
        <v>99.99274025310491</v>
      </c>
      <c r="T6" s="116">
        <v>0</v>
      </c>
      <c r="U6" s="122">
        <f t="shared" si="3"/>
        <v>123356376</v>
      </c>
      <c r="V6" s="123">
        <v>0.0265</v>
      </c>
      <c r="W6" s="123">
        <v>0.0265</v>
      </c>
      <c r="X6" s="116" t="s">
        <v>196</v>
      </c>
      <c r="Y6" s="49"/>
    </row>
    <row r="7" spans="1:25" ht="21">
      <c r="A7" s="116">
        <f>A6+1</f>
        <v>5</v>
      </c>
      <c r="B7" s="116" t="s">
        <v>194</v>
      </c>
      <c r="C7" s="116" t="s">
        <v>195</v>
      </c>
      <c r="D7" s="116" t="s">
        <v>196</v>
      </c>
      <c r="E7" s="116"/>
      <c r="F7" s="116"/>
      <c r="G7" s="116" t="s">
        <v>197</v>
      </c>
      <c r="H7" s="116" t="s">
        <v>198</v>
      </c>
      <c r="I7" s="116" t="s">
        <v>199</v>
      </c>
      <c r="J7" s="116" t="s">
        <v>125</v>
      </c>
      <c r="K7" s="116" t="s">
        <v>200</v>
      </c>
      <c r="L7" s="117">
        <v>44244</v>
      </c>
      <c r="M7" s="118">
        <f t="shared" si="0"/>
        <v>1</v>
      </c>
      <c r="N7" s="117">
        <f t="shared" si="1"/>
        <v>44244</v>
      </c>
      <c r="O7" s="117">
        <v>44243</v>
      </c>
      <c r="P7" s="117">
        <f t="shared" si="2"/>
        <v>44243</v>
      </c>
      <c r="Q7" s="119">
        <v>14728.462549102602</v>
      </c>
      <c r="R7" s="120">
        <v>10000</v>
      </c>
      <c r="S7" s="121">
        <v>99.99274025310491</v>
      </c>
      <c r="T7" s="116">
        <v>0</v>
      </c>
      <c r="U7" s="122">
        <f t="shared" si="3"/>
        <v>147273932.99999997</v>
      </c>
      <c r="V7" s="123">
        <v>0.0265</v>
      </c>
      <c r="W7" s="123">
        <v>0.0265</v>
      </c>
      <c r="X7" s="116" t="s">
        <v>196</v>
      </c>
      <c r="Y7" s="49"/>
    </row>
    <row r="8" spans="1:25" ht="21">
      <c r="A8" s="116">
        <f>A7+1</f>
        <v>6</v>
      </c>
      <c r="B8" s="116" t="s">
        <v>194</v>
      </c>
      <c r="C8" s="116" t="s">
        <v>195</v>
      </c>
      <c r="D8" s="116" t="s">
        <v>196</v>
      </c>
      <c r="E8" s="116"/>
      <c r="F8" s="116"/>
      <c r="G8" s="116" t="s">
        <v>197</v>
      </c>
      <c r="H8" s="116" t="s">
        <v>198</v>
      </c>
      <c r="I8" s="116" t="s">
        <v>199</v>
      </c>
      <c r="J8" s="116" t="s">
        <v>126</v>
      </c>
      <c r="K8" s="116" t="s">
        <v>200</v>
      </c>
      <c r="L8" s="117">
        <v>44244</v>
      </c>
      <c r="M8" s="118">
        <f t="shared" si="0"/>
        <v>1</v>
      </c>
      <c r="N8" s="117">
        <f t="shared" si="1"/>
        <v>44244</v>
      </c>
      <c r="O8" s="117">
        <v>44243</v>
      </c>
      <c r="P8" s="117">
        <f t="shared" si="2"/>
        <v>44243</v>
      </c>
      <c r="Q8" s="119">
        <v>28511.888790961235</v>
      </c>
      <c r="R8" s="120">
        <v>10000</v>
      </c>
      <c r="S8" s="121">
        <v>99.99274025310491</v>
      </c>
      <c r="T8" s="116">
        <v>0</v>
      </c>
      <c r="U8" s="122">
        <f t="shared" si="3"/>
        <v>285098189.00000006</v>
      </c>
      <c r="V8" s="123">
        <v>0.0265</v>
      </c>
      <c r="W8" s="123">
        <v>0.0265</v>
      </c>
      <c r="X8" s="116" t="s">
        <v>196</v>
      </c>
      <c r="Y8" s="49"/>
    </row>
    <row r="9" spans="1:25" ht="21">
      <c r="A9" s="116">
        <f>A8+1</f>
        <v>7</v>
      </c>
      <c r="B9" s="116" t="s">
        <v>194</v>
      </c>
      <c r="C9" s="116" t="s">
        <v>195</v>
      </c>
      <c r="D9" s="116" t="s">
        <v>196</v>
      </c>
      <c r="E9" s="116"/>
      <c r="F9" s="116"/>
      <c r="G9" s="116" t="s">
        <v>197</v>
      </c>
      <c r="H9" s="116" t="s">
        <v>198</v>
      </c>
      <c r="I9" s="116" t="s">
        <v>199</v>
      </c>
      <c r="J9" s="116" t="s">
        <v>127</v>
      </c>
      <c r="K9" s="116" t="s">
        <v>200</v>
      </c>
      <c r="L9" s="117">
        <v>44244</v>
      </c>
      <c r="M9" s="118">
        <f t="shared" si="0"/>
        <v>1</v>
      </c>
      <c r="N9" s="117">
        <f t="shared" si="1"/>
        <v>44244</v>
      </c>
      <c r="O9" s="117">
        <v>44243</v>
      </c>
      <c r="P9" s="117">
        <f t="shared" si="2"/>
        <v>44243</v>
      </c>
      <c r="Q9" s="119">
        <v>20012.770008449304</v>
      </c>
      <c r="R9" s="120">
        <v>10000</v>
      </c>
      <c r="S9" s="121">
        <v>99.99274025310491</v>
      </c>
      <c r="T9" s="116">
        <v>0</v>
      </c>
      <c r="U9" s="122">
        <f t="shared" si="3"/>
        <v>200113171.31999996</v>
      </c>
      <c r="V9" s="123">
        <v>0.0265</v>
      </c>
      <c r="W9" s="123">
        <v>0.0265</v>
      </c>
      <c r="X9" s="116" t="s">
        <v>196</v>
      </c>
      <c r="Y9" s="49"/>
    </row>
    <row r="10" spans="1:25" s="131" customFormat="1" ht="21">
      <c r="A10" s="124">
        <v>8</v>
      </c>
      <c r="B10" s="124" t="s">
        <v>201</v>
      </c>
      <c r="C10" s="124" t="s">
        <v>117</v>
      </c>
      <c r="D10" s="124" t="s">
        <v>140</v>
      </c>
      <c r="E10" s="124"/>
      <c r="F10" s="124"/>
      <c r="G10" s="124" t="s">
        <v>197</v>
      </c>
      <c r="H10" s="124" t="s">
        <v>198</v>
      </c>
      <c r="I10" s="116" t="s">
        <v>199</v>
      </c>
      <c r="J10" s="124" t="s">
        <v>122</v>
      </c>
      <c r="K10" s="124" t="s">
        <v>200</v>
      </c>
      <c r="L10" s="125">
        <v>44392</v>
      </c>
      <c r="M10" s="126">
        <f t="shared" si="0"/>
        <v>149</v>
      </c>
      <c r="N10" s="125">
        <f t="shared" si="1"/>
        <v>44392</v>
      </c>
      <c r="O10" s="125">
        <v>44243</v>
      </c>
      <c r="P10" s="125">
        <f t="shared" si="2"/>
        <v>44243</v>
      </c>
      <c r="Q10" s="122">
        <v>628</v>
      </c>
      <c r="R10" s="127">
        <v>100</v>
      </c>
      <c r="S10" s="128">
        <v>491276</v>
      </c>
      <c r="T10" s="124">
        <v>0</v>
      </c>
      <c r="U10" s="122">
        <f t="shared" si="3"/>
        <v>308521328</v>
      </c>
      <c r="V10" s="129">
        <v>0.0435</v>
      </c>
      <c r="W10" s="129">
        <v>0.0435</v>
      </c>
      <c r="X10" s="124" t="s">
        <v>140</v>
      </c>
      <c r="Y10" s="130"/>
    </row>
    <row r="11" spans="1:25" s="131" customFormat="1" ht="21">
      <c r="A11" s="124">
        <f>A10+1</f>
        <v>9</v>
      </c>
      <c r="B11" s="124" t="s">
        <v>201</v>
      </c>
      <c r="C11" s="124" t="s">
        <v>117</v>
      </c>
      <c r="D11" s="124" t="s">
        <v>140</v>
      </c>
      <c r="E11" s="124"/>
      <c r="F11" s="124"/>
      <c r="G11" s="124" t="s">
        <v>197</v>
      </c>
      <c r="H11" s="124" t="s">
        <v>198</v>
      </c>
      <c r="I11" s="116" t="s">
        <v>199</v>
      </c>
      <c r="J11" s="124" t="s">
        <v>123</v>
      </c>
      <c r="K11" s="124" t="s">
        <v>200</v>
      </c>
      <c r="L11" s="125">
        <v>44392</v>
      </c>
      <c r="M11" s="126">
        <f t="shared" si="0"/>
        <v>149</v>
      </c>
      <c r="N11" s="125">
        <f t="shared" si="1"/>
        <v>44392</v>
      </c>
      <c r="O11" s="125">
        <v>44243</v>
      </c>
      <c r="P11" s="125">
        <f t="shared" si="2"/>
        <v>44243</v>
      </c>
      <c r="Q11" s="122">
        <v>272</v>
      </c>
      <c r="R11" s="127">
        <v>100</v>
      </c>
      <c r="S11" s="128">
        <v>491276</v>
      </c>
      <c r="T11" s="124">
        <v>0</v>
      </c>
      <c r="U11" s="122">
        <f t="shared" si="3"/>
        <v>133627072</v>
      </c>
      <c r="V11" s="129">
        <v>0.0435</v>
      </c>
      <c r="W11" s="129">
        <v>0.0435</v>
      </c>
      <c r="X11" s="124" t="s">
        <v>140</v>
      </c>
      <c r="Y11" s="130"/>
    </row>
    <row r="12" spans="1:25" s="131" customFormat="1" ht="21">
      <c r="A12" s="124">
        <f>A11+1</f>
        <v>10</v>
      </c>
      <c r="B12" s="124" t="s">
        <v>201</v>
      </c>
      <c r="C12" s="124" t="s">
        <v>117</v>
      </c>
      <c r="D12" s="124" t="s">
        <v>140</v>
      </c>
      <c r="E12" s="124"/>
      <c r="F12" s="124"/>
      <c r="G12" s="124" t="s">
        <v>197</v>
      </c>
      <c r="H12" s="124" t="s">
        <v>198</v>
      </c>
      <c r="I12" s="116" t="s">
        <v>199</v>
      </c>
      <c r="J12" s="124" t="s">
        <v>124</v>
      </c>
      <c r="K12" s="124" t="s">
        <v>200</v>
      </c>
      <c r="L12" s="125">
        <v>44392</v>
      </c>
      <c r="M12" s="126">
        <f t="shared" si="0"/>
        <v>149</v>
      </c>
      <c r="N12" s="125">
        <f t="shared" si="1"/>
        <v>44392</v>
      </c>
      <c r="O12" s="125">
        <v>44243</v>
      </c>
      <c r="P12" s="125">
        <f t="shared" si="2"/>
        <v>44243</v>
      </c>
      <c r="Q12" s="122">
        <v>298</v>
      </c>
      <c r="R12" s="127">
        <v>100</v>
      </c>
      <c r="S12" s="128">
        <v>491276</v>
      </c>
      <c r="T12" s="124">
        <v>0</v>
      </c>
      <c r="U12" s="122">
        <f t="shared" si="3"/>
        <v>146400248</v>
      </c>
      <c r="V12" s="129">
        <v>0.0435</v>
      </c>
      <c r="W12" s="129">
        <v>0.0435</v>
      </c>
      <c r="X12" s="124" t="s">
        <v>140</v>
      </c>
      <c r="Y12" s="130"/>
    </row>
    <row r="13" spans="1:25" s="131" customFormat="1" ht="21">
      <c r="A13" s="124">
        <f>A12+1</f>
        <v>11</v>
      </c>
      <c r="B13" s="124" t="s">
        <v>201</v>
      </c>
      <c r="C13" s="124" t="s">
        <v>117</v>
      </c>
      <c r="D13" s="124" t="s">
        <v>140</v>
      </c>
      <c r="E13" s="124"/>
      <c r="F13" s="124"/>
      <c r="G13" s="124" t="s">
        <v>197</v>
      </c>
      <c r="H13" s="124" t="s">
        <v>198</v>
      </c>
      <c r="I13" s="116" t="s">
        <v>199</v>
      </c>
      <c r="J13" s="124" t="s">
        <v>126</v>
      </c>
      <c r="K13" s="124" t="s">
        <v>200</v>
      </c>
      <c r="L13" s="125">
        <v>44392</v>
      </c>
      <c r="M13" s="126">
        <f t="shared" si="0"/>
        <v>149</v>
      </c>
      <c r="N13" s="125">
        <f t="shared" si="1"/>
        <v>44392</v>
      </c>
      <c r="O13" s="125">
        <v>44243</v>
      </c>
      <c r="P13" s="125">
        <f t="shared" si="2"/>
        <v>44243</v>
      </c>
      <c r="Q13" s="122">
        <v>318</v>
      </c>
      <c r="R13" s="127">
        <v>100</v>
      </c>
      <c r="S13" s="128">
        <v>491276</v>
      </c>
      <c r="T13" s="124">
        <v>0</v>
      </c>
      <c r="U13" s="122">
        <f t="shared" si="3"/>
        <v>156225768</v>
      </c>
      <c r="V13" s="129">
        <v>0.0435</v>
      </c>
      <c r="W13" s="129">
        <v>0.0435</v>
      </c>
      <c r="X13" s="124" t="s">
        <v>140</v>
      </c>
      <c r="Y13" s="130"/>
    </row>
    <row r="14" spans="1:25" s="131" customFormat="1" ht="21">
      <c r="A14" s="124">
        <f>A13+1</f>
        <v>12</v>
      </c>
      <c r="B14" s="124" t="s">
        <v>201</v>
      </c>
      <c r="C14" s="124" t="s">
        <v>117</v>
      </c>
      <c r="D14" s="124" t="s">
        <v>140</v>
      </c>
      <c r="E14" s="124"/>
      <c r="F14" s="124"/>
      <c r="G14" s="124" t="s">
        <v>197</v>
      </c>
      <c r="H14" s="124" t="s">
        <v>198</v>
      </c>
      <c r="I14" s="116" t="s">
        <v>199</v>
      </c>
      <c r="J14" s="124" t="s">
        <v>127</v>
      </c>
      <c r="K14" s="124" t="s">
        <v>200</v>
      </c>
      <c r="L14" s="125">
        <v>44392</v>
      </c>
      <c r="M14" s="126">
        <f t="shared" si="0"/>
        <v>149</v>
      </c>
      <c r="N14" s="125">
        <f t="shared" si="1"/>
        <v>44392</v>
      </c>
      <c r="O14" s="125">
        <v>44243</v>
      </c>
      <c r="P14" s="125">
        <f t="shared" si="2"/>
        <v>44243</v>
      </c>
      <c r="Q14" s="122">
        <v>484</v>
      </c>
      <c r="R14" s="127">
        <v>100</v>
      </c>
      <c r="S14" s="128">
        <v>491276</v>
      </c>
      <c r="T14" s="124">
        <v>0</v>
      </c>
      <c r="U14" s="122">
        <f t="shared" si="3"/>
        <v>237777584</v>
      </c>
      <c r="V14" s="129">
        <v>0.0435</v>
      </c>
      <c r="W14" s="129">
        <v>0.0435</v>
      </c>
      <c r="X14" s="124" t="s">
        <v>140</v>
      </c>
      <c r="Y14" s="130"/>
    </row>
    <row r="15" spans="1:25" ht="21">
      <c r="A15" s="116">
        <f>A14+1</f>
        <v>13</v>
      </c>
      <c r="B15" s="116" t="s">
        <v>202</v>
      </c>
      <c r="C15" s="116" t="s">
        <v>203</v>
      </c>
      <c r="D15" s="116" t="s">
        <v>196</v>
      </c>
      <c r="E15" s="116"/>
      <c r="F15" s="116"/>
      <c r="G15" s="116" t="s">
        <v>197</v>
      </c>
      <c r="H15" s="116" t="s">
        <v>198</v>
      </c>
      <c r="I15" s="116" t="s">
        <v>199</v>
      </c>
      <c r="J15" s="116" t="s">
        <v>121</v>
      </c>
      <c r="K15" s="116" t="s">
        <v>200</v>
      </c>
      <c r="L15" s="117">
        <v>44245</v>
      </c>
      <c r="M15" s="118">
        <f>L15-O15</f>
        <v>1</v>
      </c>
      <c r="N15" s="117">
        <f>L15</f>
        <v>44245</v>
      </c>
      <c r="O15" s="117">
        <v>44244</v>
      </c>
      <c r="P15" s="117">
        <f>O15</f>
        <v>44244</v>
      </c>
      <c r="Q15" s="119">
        <v>2750.1104298983014</v>
      </c>
      <c r="R15" s="120">
        <v>10000</v>
      </c>
      <c r="S15" s="121">
        <v>99.99413733003051</v>
      </c>
      <c r="T15" s="116">
        <v>0</v>
      </c>
      <c r="U15" s="122">
        <f>(Q15*R15*S15/100)+T15</f>
        <v>27499492</v>
      </c>
      <c r="V15" s="123">
        <v>0.0214</v>
      </c>
      <c r="W15" s="123">
        <v>0.0214</v>
      </c>
      <c r="X15" s="116" t="s">
        <v>196</v>
      </c>
      <c r="Y15" s="49"/>
    </row>
    <row r="16" spans="1:25" ht="21">
      <c r="A16" s="116">
        <f>A15+1</f>
        <v>14</v>
      </c>
      <c r="B16" s="116" t="s">
        <v>202</v>
      </c>
      <c r="C16" s="116" t="s">
        <v>203</v>
      </c>
      <c r="D16" s="116" t="s">
        <v>196</v>
      </c>
      <c r="E16" s="116"/>
      <c r="F16" s="116"/>
      <c r="G16" s="116" t="s">
        <v>197</v>
      </c>
      <c r="H16" s="116" t="s">
        <v>198</v>
      </c>
      <c r="I16" s="116" t="s">
        <v>199</v>
      </c>
      <c r="J16" s="116" t="s">
        <v>122</v>
      </c>
      <c r="K16" s="116" t="s">
        <v>200</v>
      </c>
      <c r="L16" s="117">
        <v>44245</v>
      </c>
      <c r="M16" s="118">
        <f aca="true" t="shared" si="4" ref="M16:M21">L16-O16</f>
        <v>1</v>
      </c>
      <c r="N16" s="117">
        <f aca="true" t="shared" si="5" ref="N16:N21">L16</f>
        <v>44245</v>
      </c>
      <c r="O16" s="117">
        <v>44244</v>
      </c>
      <c r="P16" s="117">
        <f aca="true" t="shared" si="6" ref="P16:P21">O16</f>
        <v>44244</v>
      </c>
      <c r="Q16" s="119">
        <v>47006.338026463236</v>
      </c>
      <c r="R16" s="120">
        <v>10000</v>
      </c>
      <c r="S16" s="121">
        <v>99.9941373300305</v>
      </c>
      <c r="T16" s="116">
        <v>0</v>
      </c>
      <c r="U16" s="122">
        <f aca="true" t="shared" si="7" ref="U16:U21">(Q16*R16*S16/100)+T16</f>
        <v>470035821.99999994</v>
      </c>
      <c r="V16" s="123">
        <v>0.0214</v>
      </c>
      <c r="W16" s="123">
        <v>0.0214</v>
      </c>
      <c r="X16" s="121" t="s">
        <v>196</v>
      </c>
      <c r="Y16" s="49"/>
    </row>
    <row r="17" spans="1:25" ht="21">
      <c r="A17" s="116">
        <f>A16+1</f>
        <v>15</v>
      </c>
      <c r="B17" s="116" t="s">
        <v>202</v>
      </c>
      <c r="C17" s="116" t="s">
        <v>203</v>
      </c>
      <c r="D17" s="116" t="s">
        <v>196</v>
      </c>
      <c r="E17" s="116"/>
      <c r="F17" s="116"/>
      <c r="G17" s="116" t="s">
        <v>197</v>
      </c>
      <c r="H17" s="116" t="s">
        <v>198</v>
      </c>
      <c r="I17" s="116" t="s">
        <v>199</v>
      </c>
      <c r="J17" s="116" t="s">
        <v>123</v>
      </c>
      <c r="K17" s="116" t="s">
        <v>200</v>
      </c>
      <c r="L17" s="117">
        <v>44245</v>
      </c>
      <c r="M17" s="118">
        <f t="shared" si="4"/>
        <v>1</v>
      </c>
      <c r="N17" s="117">
        <f t="shared" si="5"/>
        <v>44245</v>
      </c>
      <c r="O17" s="117">
        <v>44244</v>
      </c>
      <c r="P17" s="117">
        <f t="shared" si="6"/>
        <v>44244</v>
      </c>
      <c r="Q17" s="119">
        <v>11392.617011536273</v>
      </c>
      <c r="R17" s="120">
        <v>10000</v>
      </c>
      <c r="S17" s="121">
        <v>99.99413733003051</v>
      </c>
      <c r="T17" s="116">
        <v>0</v>
      </c>
      <c r="U17" s="122">
        <f t="shared" si="7"/>
        <v>113919491</v>
      </c>
      <c r="V17" s="123">
        <v>0.0214</v>
      </c>
      <c r="W17" s="123">
        <v>0.0214</v>
      </c>
      <c r="X17" s="116" t="s">
        <v>196</v>
      </c>
      <c r="Y17" s="49"/>
    </row>
    <row r="18" spans="1:25" ht="21">
      <c r="A18" s="116">
        <f>A17+1</f>
        <v>16</v>
      </c>
      <c r="B18" s="116" t="s">
        <v>202</v>
      </c>
      <c r="C18" s="116" t="s">
        <v>203</v>
      </c>
      <c r="D18" s="116" t="s">
        <v>196</v>
      </c>
      <c r="E18" s="116"/>
      <c r="F18" s="116"/>
      <c r="G18" s="116" t="s">
        <v>197</v>
      </c>
      <c r="H18" s="116" t="s">
        <v>198</v>
      </c>
      <c r="I18" s="116" t="s">
        <v>199</v>
      </c>
      <c r="J18" s="116" t="s">
        <v>124</v>
      </c>
      <c r="K18" s="116" t="s">
        <v>200</v>
      </c>
      <c r="L18" s="117">
        <v>44245</v>
      </c>
      <c r="M18" s="118">
        <f t="shared" si="4"/>
        <v>1</v>
      </c>
      <c r="N18" s="117">
        <f t="shared" si="5"/>
        <v>44245</v>
      </c>
      <c r="O18" s="117">
        <v>44244</v>
      </c>
      <c r="P18" s="117">
        <f t="shared" si="6"/>
        <v>44244</v>
      </c>
      <c r="Q18" s="119">
        <v>12426.328914653588</v>
      </c>
      <c r="R18" s="120">
        <v>10000</v>
      </c>
      <c r="S18" s="121">
        <v>99.99413733003051</v>
      </c>
      <c r="T18" s="116">
        <v>0</v>
      </c>
      <c r="U18" s="122">
        <f t="shared" si="7"/>
        <v>124256003.99999999</v>
      </c>
      <c r="V18" s="123">
        <v>0.0214</v>
      </c>
      <c r="W18" s="123">
        <v>0.0214</v>
      </c>
      <c r="X18" s="116" t="s">
        <v>196</v>
      </c>
      <c r="Y18" s="49"/>
    </row>
    <row r="19" spans="1:25" ht="21">
      <c r="A19" s="116">
        <f>A18+1</f>
        <v>17</v>
      </c>
      <c r="B19" s="116" t="s">
        <v>202</v>
      </c>
      <c r="C19" s="116" t="s">
        <v>203</v>
      </c>
      <c r="D19" s="116" t="s">
        <v>196</v>
      </c>
      <c r="E19" s="116"/>
      <c r="F19" s="116"/>
      <c r="G19" s="116" t="s">
        <v>197</v>
      </c>
      <c r="H19" s="116" t="s">
        <v>198</v>
      </c>
      <c r="I19" s="116" t="s">
        <v>199</v>
      </c>
      <c r="J19" s="116" t="s">
        <v>125</v>
      </c>
      <c r="K19" s="116" t="s">
        <v>200</v>
      </c>
      <c r="L19" s="117">
        <v>44245</v>
      </c>
      <c r="M19" s="118">
        <f t="shared" si="4"/>
        <v>1</v>
      </c>
      <c r="N19" s="117">
        <f t="shared" si="5"/>
        <v>44245</v>
      </c>
      <c r="O19" s="117">
        <v>44244</v>
      </c>
      <c r="P19" s="117">
        <f t="shared" si="6"/>
        <v>44244</v>
      </c>
      <c r="Q19" s="119">
        <v>20193.061252537973</v>
      </c>
      <c r="R19" s="120">
        <v>10000</v>
      </c>
      <c r="S19" s="121">
        <v>99.99413733003051</v>
      </c>
      <c r="T19" s="116">
        <v>0</v>
      </c>
      <c r="U19" s="122">
        <f t="shared" si="7"/>
        <v>201918774</v>
      </c>
      <c r="V19" s="123">
        <v>0.0214</v>
      </c>
      <c r="W19" s="123">
        <v>0.0214</v>
      </c>
      <c r="X19" s="116" t="s">
        <v>196</v>
      </c>
      <c r="Y19" s="49"/>
    </row>
    <row r="20" spans="1:25" ht="21">
      <c r="A20" s="116">
        <f>A19+1</f>
        <v>18</v>
      </c>
      <c r="B20" s="116" t="s">
        <v>202</v>
      </c>
      <c r="C20" s="116" t="s">
        <v>203</v>
      </c>
      <c r="D20" s="116" t="s">
        <v>196</v>
      </c>
      <c r="E20" s="116"/>
      <c r="F20" s="116"/>
      <c r="G20" s="116" t="s">
        <v>197</v>
      </c>
      <c r="H20" s="116" t="s">
        <v>198</v>
      </c>
      <c r="I20" s="116" t="s">
        <v>199</v>
      </c>
      <c r="J20" s="116" t="s">
        <v>126</v>
      </c>
      <c r="K20" s="116" t="s">
        <v>200</v>
      </c>
      <c r="L20" s="117">
        <v>44245</v>
      </c>
      <c r="M20" s="118">
        <f t="shared" si="4"/>
        <v>1</v>
      </c>
      <c r="N20" s="117">
        <f t="shared" si="5"/>
        <v>44245</v>
      </c>
      <c r="O20" s="117">
        <v>44244</v>
      </c>
      <c r="P20" s="117">
        <f t="shared" si="6"/>
        <v>44244</v>
      </c>
      <c r="Q20" s="119">
        <v>34072.88018051408</v>
      </c>
      <c r="R20" s="120">
        <v>10000</v>
      </c>
      <c r="S20" s="121">
        <v>99.99413733003051</v>
      </c>
      <c r="T20" s="116">
        <v>0</v>
      </c>
      <c r="U20" s="122">
        <f t="shared" si="7"/>
        <v>340708826.00000006</v>
      </c>
      <c r="V20" s="123">
        <v>0.0214</v>
      </c>
      <c r="W20" s="123">
        <v>0.0214</v>
      </c>
      <c r="X20" s="116" t="s">
        <v>196</v>
      </c>
      <c r="Y20" s="49"/>
    </row>
    <row r="21" spans="1:25" ht="21">
      <c r="A21" s="116">
        <f>A20+1</f>
        <v>19</v>
      </c>
      <c r="B21" s="116" t="s">
        <v>202</v>
      </c>
      <c r="C21" s="116" t="s">
        <v>203</v>
      </c>
      <c r="D21" s="116" t="s">
        <v>196</v>
      </c>
      <c r="E21" s="116"/>
      <c r="F21" s="116"/>
      <c r="G21" s="116" t="s">
        <v>197</v>
      </c>
      <c r="H21" s="116" t="s">
        <v>198</v>
      </c>
      <c r="I21" s="116" t="s">
        <v>199</v>
      </c>
      <c r="J21" s="116" t="s">
        <v>127</v>
      </c>
      <c r="K21" s="116" t="s">
        <v>200</v>
      </c>
      <c r="L21" s="117">
        <v>44245</v>
      </c>
      <c r="M21" s="118">
        <f t="shared" si="4"/>
        <v>1</v>
      </c>
      <c r="N21" s="117">
        <f t="shared" si="5"/>
        <v>44245</v>
      </c>
      <c r="O21" s="117">
        <v>44244</v>
      </c>
      <c r="P21" s="117">
        <f t="shared" si="6"/>
        <v>44244</v>
      </c>
      <c r="Q21" s="119">
        <v>20158.66418395136</v>
      </c>
      <c r="R21" s="120">
        <v>10000</v>
      </c>
      <c r="S21" s="121">
        <v>99.99413733003054</v>
      </c>
      <c r="T21" s="116">
        <v>0</v>
      </c>
      <c r="U21" s="122">
        <f t="shared" si="7"/>
        <v>201574823.48000005</v>
      </c>
      <c r="V21" s="123">
        <v>0.0214</v>
      </c>
      <c r="W21" s="123">
        <v>0.0214</v>
      </c>
      <c r="X21" s="116" t="s">
        <v>196</v>
      </c>
      <c r="Y21" s="49"/>
    </row>
    <row r="22" spans="1:25" ht="21">
      <c r="A22" s="116">
        <f>A21+1</f>
        <v>20</v>
      </c>
      <c r="B22" s="116" t="s">
        <v>204</v>
      </c>
      <c r="C22" s="116" t="s">
        <v>205</v>
      </c>
      <c r="D22" s="116" t="s">
        <v>196</v>
      </c>
      <c r="E22" s="116"/>
      <c r="F22" s="116"/>
      <c r="G22" s="116" t="s">
        <v>197</v>
      </c>
      <c r="H22" s="116" t="s">
        <v>198</v>
      </c>
      <c r="I22" s="116" t="s">
        <v>199</v>
      </c>
      <c r="J22" s="116" t="s">
        <v>121</v>
      </c>
      <c r="K22" s="116" t="s">
        <v>200</v>
      </c>
      <c r="L22" s="117">
        <v>44249</v>
      </c>
      <c r="M22" s="118">
        <f>L22-O22</f>
        <v>4</v>
      </c>
      <c r="N22" s="117">
        <f>L22</f>
        <v>44249</v>
      </c>
      <c r="O22" s="117">
        <v>44245</v>
      </c>
      <c r="P22" s="117">
        <f>O22</f>
        <v>44245</v>
      </c>
      <c r="Q22" s="119">
        <v>2750.110442260274</v>
      </c>
      <c r="R22" s="120">
        <v>10000</v>
      </c>
      <c r="S22" s="121">
        <v>99.97534854419459</v>
      </c>
      <c r="T22" s="116">
        <v>0</v>
      </c>
      <c r="U22" s="122">
        <f>(Q22*R22*S22/100)+T22</f>
        <v>27494325</v>
      </c>
      <c r="V22" s="123">
        <v>0.0225</v>
      </c>
      <c r="W22" s="123">
        <v>0.0225</v>
      </c>
      <c r="X22" s="116" t="s">
        <v>196</v>
      </c>
      <c r="Y22" s="49"/>
    </row>
    <row r="23" spans="1:25" ht="21">
      <c r="A23" s="116">
        <f>A22+1</f>
        <v>21</v>
      </c>
      <c r="B23" s="116" t="s">
        <v>204</v>
      </c>
      <c r="C23" s="116" t="s">
        <v>205</v>
      </c>
      <c r="D23" s="116" t="s">
        <v>196</v>
      </c>
      <c r="E23" s="116"/>
      <c r="F23" s="116"/>
      <c r="G23" s="116" t="s">
        <v>197</v>
      </c>
      <c r="H23" s="116" t="s">
        <v>198</v>
      </c>
      <c r="I23" s="116" t="s">
        <v>199</v>
      </c>
      <c r="J23" s="116" t="s">
        <v>122</v>
      </c>
      <c r="K23" s="116" t="s">
        <v>200</v>
      </c>
      <c r="L23" s="117">
        <v>44249</v>
      </c>
      <c r="M23" s="118">
        <f aca="true" t="shared" si="8" ref="M23:M28">L23-O23</f>
        <v>4</v>
      </c>
      <c r="N23" s="117">
        <f aca="true" t="shared" si="9" ref="N23:N28">L23</f>
        <v>44249</v>
      </c>
      <c r="O23" s="117">
        <v>44245</v>
      </c>
      <c r="P23" s="117">
        <f aca="true" t="shared" si="10" ref="P23:P28">O23</f>
        <v>44245</v>
      </c>
      <c r="Q23" s="119">
        <v>47006.33804664931</v>
      </c>
      <c r="R23" s="120">
        <v>10000</v>
      </c>
      <c r="S23" s="121">
        <v>99.97534854419459</v>
      </c>
      <c r="T23" s="116">
        <v>0</v>
      </c>
      <c r="U23" s="122">
        <f aca="true" t="shared" si="11" ref="U23:U28">(Q23*R23*S23/100)+T23</f>
        <v>469947503</v>
      </c>
      <c r="V23" s="123">
        <v>0.0225</v>
      </c>
      <c r="W23" s="123">
        <v>0.0225</v>
      </c>
      <c r="X23" s="121" t="s">
        <v>196</v>
      </c>
      <c r="Y23" s="49"/>
    </row>
    <row r="24" spans="1:25" ht="21">
      <c r="A24" s="116">
        <f>A23+1</f>
        <v>22</v>
      </c>
      <c r="B24" s="116" t="s">
        <v>204</v>
      </c>
      <c r="C24" s="116" t="s">
        <v>205</v>
      </c>
      <c r="D24" s="116" t="s">
        <v>196</v>
      </c>
      <c r="E24" s="116"/>
      <c r="F24" s="116"/>
      <c r="G24" s="116" t="s">
        <v>197</v>
      </c>
      <c r="H24" s="116" t="s">
        <v>198</v>
      </c>
      <c r="I24" s="116" t="s">
        <v>199</v>
      </c>
      <c r="J24" s="116" t="s">
        <v>123</v>
      </c>
      <c r="K24" s="116" t="s">
        <v>200</v>
      </c>
      <c r="L24" s="117">
        <v>44249</v>
      </c>
      <c r="M24" s="118">
        <f t="shared" si="8"/>
        <v>4</v>
      </c>
      <c r="N24" s="117">
        <f t="shared" si="9"/>
        <v>44249</v>
      </c>
      <c r="O24" s="117">
        <v>44245</v>
      </c>
      <c r="P24" s="117">
        <f t="shared" si="10"/>
        <v>44245</v>
      </c>
      <c r="Q24" s="119">
        <v>11392.616945931506</v>
      </c>
      <c r="R24" s="120">
        <v>10000</v>
      </c>
      <c r="S24" s="121">
        <v>99.97534854419459</v>
      </c>
      <c r="T24" s="116">
        <v>0</v>
      </c>
      <c r="U24" s="122">
        <f t="shared" si="11"/>
        <v>113898085</v>
      </c>
      <c r="V24" s="123">
        <v>0.0225</v>
      </c>
      <c r="W24" s="123">
        <v>0.0225</v>
      </c>
      <c r="X24" s="116" t="s">
        <v>196</v>
      </c>
      <c r="Y24" s="49"/>
    </row>
    <row r="25" spans="1:25" ht="21">
      <c r="A25" s="116">
        <f>A24+1</f>
        <v>23</v>
      </c>
      <c r="B25" s="116" t="s">
        <v>204</v>
      </c>
      <c r="C25" s="116" t="s">
        <v>205</v>
      </c>
      <c r="D25" s="116" t="s">
        <v>196</v>
      </c>
      <c r="E25" s="116"/>
      <c r="F25" s="116"/>
      <c r="G25" s="116" t="s">
        <v>197</v>
      </c>
      <c r="H25" s="116" t="s">
        <v>198</v>
      </c>
      <c r="I25" s="116" t="s">
        <v>199</v>
      </c>
      <c r="J25" s="116" t="s">
        <v>124</v>
      </c>
      <c r="K25" s="116" t="s">
        <v>200</v>
      </c>
      <c r="L25" s="117">
        <v>44249</v>
      </c>
      <c r="M25" s="118">
        <f t="shared" si="8"/>
        <v>4</v>
      </c>
      <c r="N25" s="117">
        <f t="shared" si="9"/>
        <v>44249</v>
      </c>
      <c r="O25" s="117">
        <v>44245</v>
      </c>
      <c r="P25" s="117">
        <f t="shared" si="10"/>
        <v>44245</v>
      </c>
      <c r="Q25" s="119">
        <v>12426.328870969863</v>
      </c>
      <c r="R25" s="120">
        <v>10000</v>
      </c>
      <c r="S25" s="121">
        <v>99.97534854419459</v>
      </c>
      <c r="T25" s="116">
        <v>0</v>
      </c>
      <c r="U25" s="122">
        <f t="shared" si="11"/>
        <v>124232656.00000001</v>
      </c>
      <c r="V25" s="123">
        <v>0.0225</v>
      </c>
      <c r="W25" s="123">
        <v>0.0225</v>
      </c>
      <c r="X25" s="116" t="s">
        <v>196</v>
      </c>
      <c r="Y25" s="49"/>
    </row>
    <row r="26" spans="1:25" ht="21">
      <c r="A26" s="116">
        <f>A25+1</f>
        <v>24</v>
      </c>
      <c r="B26" s="116" t="s">
        <v>204</v>
      </c>
      <c r="C26" s="116" t="s">
        <v>205</v>
      </c>
      <c r="D26" s="116" t="s">
        <v>196</v>
      </c>
      <c r="E26" s="116"/>
      <c r="F26" s="116"/>
      <c r="G26" s="116" t="s">
        <v>197</v>
      </c>
      <c r="H26" s="116" t="s">
        <v>198</v>
      </c>
      <c r="I26" s="116" t="s">
        <v>199</v>
      </c>
      <c r="J26" s="116" t="s">
        <v>125</v>
      </c>
      <c r="K26" s="116" t="s">
        <v>200</v>
      </c>
      <c r="L26" s="117">
        <v>44249</v>
      </c>
      <c r="M26" s="118">
        <f t="shared" si="8"/>
        <v>4</v>
      </c>
      <c r="N26" s="117">
        <f t="shared" si="9"/>
        <v>44249</v>
      </c>
      <c r="O26" s="117">
        <v>44245</v>
      </c>
      <c r="P26" s="117">
        <f t="shared" si="10"/>
        <v>44245</v>
      </c>
      <c r="Q26" s="119">
        <v>20193.06128357808</v>
      </c>
      <c r="R26" s="120">
        <v>10000</v>
      </c>
      <c r="S26" s="121">
        <v>99.97534854419459</v>
      </c>
      <c r="T26" s="116">
        <v>0</v>
      </c>
      <c r="U26" s="122">
        <f t="shared" si="11"/>
        <v>201880834</v>
      </c>
      <c r="V26" s="123">
        <v>0.0225</v>
      </c>
      <c r="W26" s="123">
        <v>0.0225</v>
      </c>
      <c r="X26" s="116" t="s">
        <v>196</v>
      </c>
      <c r="Y26" s="49"/>
    </row>
    <row r="27" spans="1:25" ht="21">
      <c r="A27" s="116">
        <f>A26+1</f>
        <v>25</v>
      </c>
      <c r="B27" s="116" t="s">
        <v>204</v>
      </c>
      <c r="C27" s="116" t="s">
        <v>205</v>
      </c>
      <c r="D27" s="116" t="s">
        <v>196</v>
      </c>
      <c r="E27" s="116"/>
      <c r="F27" s="116"/>
      <c r="G27" s="116" t="s">
        <v>197</v>
      </c>
      <c r="H27" s="116" t="s">
        <v>198</v>
      </c>
      <c r="I27" s="116" t="s">
        <v>199</v>
      </c>
      <c r="J27" s="116" t="s">
        <v>126</v>
      </c>
      <c r="K27" s="116" t="s">
        <v>200</v>
      </c>
      <c r="L27" s="117">
        <v>44249</v>
      </c>
      <c r="M27" s="118">
        <f t="shared" si="8"/>
        <v>4</v>
      </c>
      <c r="N27" s="117">
        <f t="shared" si="9"/>
        <v>44249</v>
      </c>
      <c r="O27" s="117">
        <v>44245</v>
      </c>
      <c r="P27" s="117">
        <f t="shared" si="10"/>
        <v>44245</v>
      </c>
      <c r="Q27" s="119">
        <v>34072.880160994515</v>
      </c>
      <c r="R27" s="120">
        <v>10000</v>
      </c>
      <c r="S27" s="121">
        <v>99.9753485441946</v>
      </c>
      <c r="T27" s="116">
        <v>0</v>
      </c>
      <c r="U27" s="122">
        <f t="shared" si="11"/>
        <v>340644807.00000006</v>
      </c>
      <c r="V27" s="123">
        <v>0.0225</v>
      </c>
      <c r="W27" s="123">
        <v>0.0225</v>
      </c>
      <c r="X27" s="116" t="s">
        <v>196</v>
      </c>
      <c r="Y27" s="49"/>
    </row>
    <row r="28" spans="1:25" ht="21">
      <c r="A28" s="116">
        <f>A27+1</f>
        <v>26</v>
      </c>
      <c r="B28" s="116" t="s">
        <v>204</v>
      </c>
      <c r="C28" s="116" t="s">
        <v>205</v>
      </c>
      <c r="D28" s="116" t="s">
        <v>196</v>
      </c>
      <c r="E28" s="116"/>
      <c r="F28" s="116"/>
      <c r="G28" s="116" t="s">
        <v>197</v>
      </c>
      <c r="H28" s="116" t="s">
        <v>198</v>
      </c>
      <c r="I28" s="116" t="s">
        <v>199</v>
      </c>
      <c r="J28" s="116" t="s">
        <v>127</v>
      </c>
      <c r="K28" s="116" t="s">
        <v>200</v>
      </c>
      <c r="L28" s="117">
        <v>44249</v>
      </c>
      <c r="M28" s="118">
        <f t="shared" si="8"/>
        <v>4</v>
      </c>
      <c r="N28" s="117">
        <f t="shared" si="9"/>
        <v>44249</v>
      </c>
      <c r="O28" s="117">
        <v>44245</v>
      </c>
      <c r="P28" s="117">
        <f t="shared" si="10"/>
        <v>44245</v>
      </c>
      <c r="Q28" s="119">
        <v>20158.664250208607</v>
      </c>
      <c r="R28" s="120">
        <v>10000</v>
      </c>
      <c r="S28" s="121">
        <v>99.97534854419459</v>
      </c>
      <c r="T28" s="116">
        <v>0</v>
      </c>
      <c r="U28" s="122">
        <f t="shared" si="11"/>
        <v>201536948.46000007</v>
      </c>
      <c r="V28" s="123">
        <v>0.0225</v>
      </c>
      <c r="W28" s="123">
        <v>0.0225</v>
      </c>
      <c r="X28" s="116" t="s">
        <v>196</v>
      </c>
      <c r="Y28" s="49"/>
    </row>
    <row r="29" spans="1:25" ht="21">
      <c r="A29" s="116">
        <f>A28+1</f>
        <v>27</v>
      </c>
      <c r="B29" s="116" t="s">
        <v>206</v>
      </c>
      <c r="C29" s="116" t="s">
        <v>207</v>
      </c>
      <c r="D29" s="116" t="s">
        <v>196</v>
      </c>
      <c r="E29" s="116"/>
      <c r="F29" s="116"/>
      <c r="G29" s="116" t="s">
        <v>197</v>
      </c>
      <c r="H29" s="116" t="s">
        <v>198</v>
      </c>
      <c r="I29" s="116" t="s">
        <v>199</v>
      </c>
      <c r="J29" s="116" t="s">
        <v>121</v>
      </c>
      <c r="K29" s="116" t="s">
        <v>200</v>
      </c>
      <c r="L29" s="117">
        <v>44250</v>
      </c>
      <c r="M29" s="118">
        <f>L29-O29</f>
        <v>1</v>
      </c>
      <c r="N29" s="117">
        <f>L29</f>
        <v>44250</v>
      </c>
      <c r="O29" s="117">
        <v>44249</v>
      </c>
      <c r="P29" s="117">
        <f>O29</f>
        <v>44249</v>
      </c>
      <c r="Q29" s="119">
        <v>2750.110477898082</v>
      </c>
      <c r="R29" s="120">
        <v>10000</v>
      </c>
      <c r="S29" s="121">
        <v>99.99211021157784</v>
      </c>
      <c r="T29" s="116">
        <v>0</v>
      </c>
      <c r="U29" s="122">
        <f>(Q29*R29*S29/100)+T29</f>
        <v>27498935.000000004</v>
      </c>
      <c r="V29" s="123">
        <v>0.0288</v>
      </c>
      <c r="W29" s="123">
        <v>0.0288</v>
      </c>
      <c r="X29" s="116" t="s">
        <v>196</v>
      </c>
      <c r="Y29" s="49"/>
    </row>
    <row r="30" spans="1:25" ht="21">
      <c r="A30" s="116">
        <f>A29+1</f>
        <v>28</v>
      </c>
      <c r="B30" s="116" t="s">
        <v>206</v>
      </c>
      <c r="C30" s="116" t="s">
        <v>207</v>
      </c>
      <c r="D30" s="116" t="s">
        <v>196</v>
      </c>
      <c r="E30" s="116"/>
      <c r="F30" s="116"/>
      <c r="G30" s="116" t="s">
        <v>197</v>
      </c>
      <c r="H30" s="116" t="s">
        <v>198</v>
      </c>
      <c r="I30" s="116" t="s">
        <v>199</v>
      </c>
      <c r="J30" s="116" t="s">
        <v>122</v>
      </c>
      <c r="K30" s="116" t="s">
        <v>200</v>
      </c>
      <c r="L30" s="117">
        <v>44250</v>
      </c>
      <c r="M30" s="118">
        <f aca="true" t="shared" si="12" ref="M30:M35">L30-O30</f>
        <v>1</v>
      </c>
      <c r="N30" s="117">
        <f aca="true" t="shared" si="13" ref="N30:N35">L30</f>
        <v>44250</v>
      </c>
      <c r="O30" s="117">
        <v>44249</v>
      </c>
      <c r="P30" s="117">
        <f aca="true" t="shared" si="14" ref="P30:P35">O30</f>
        <v>44249</v>
      </c>
      <c r="Q30" s="119">
        <v>47006.33800061326</v>
      </c>
      <c r="R30" s="120">
        <v>10000</v>
      </c>
      <c r="S30" s="121">
        <v>99.99211021157784</v>
      </c>
      <c r="T30" s="116">
        <v>0</v>
      </c>
      <c r="U30" s="122">
        <f aca="true" t="shared" si="15" ref="U30:U35">(Q30*R30*S30/100)+T30</f>
        <v>470026293.00000006</v>
      </c>
      <c r="V30" s="123">
        <v>0.0288</v>
      </c>
      <c r="W30" s="123">
        <v>0.0288</v>
      </c>
      <c r="X30" s="121" t="s">
        <v>196</v>
      </c>
      <c r="Y30" s="49"/>
    </row>
    <row r="31" spans="1:25" ht="21">
      <c r="A31" s="116">
        <f>A30+1</f>
        <v>29</v>
      </c>
      <c r="B31" s="116" t="s">
        <v>206</v>
      </c>
      <c r="C31" s="116" t="s">
        <v>207</v>
      </c>
      <c r="D31" s="116" t="s">
        <v>196</v>
      </c>
      <c r="E31" s="116"/>
      <c r="F31" s="116"/>
      <c r="G31" s="116" t="s">
        <v>197</v>
      </c>
      <c r="H31" s="116" t="s">
        <v>198</v>
      </c>
      <c r="I31" s="116" t="s">
        <v>199</v>
      </c>
      <c r="J31" s="116" t="s">
        <v>123</v>
      </c>
      <c r="K31" s="116" t="s">
        <v>200</v>
      </c>
      <c r="L31" s="117">
        <v>44250</v>
      </c>
      <c r="M31" s="118">
        <f t="shared" si="12"/>
        <v>1</v>
      </c>
      <c r="N31" s="117">
        <f t="shared" si="13"/>
        <v>44250</v>
      </c>
      <c r="O31" s="117">
        <v>44249</v>
      </c>
      <c r="P31" s="117">
        <f t="shared" si="14"/>
        <v>44249</v>
      </c>
      <c r="Q31" s="119">
        <v>11392.61695337337</v>
      </c>
      <c r="R31" s="120">
        <v>10000</v>
      </c>
      <c r="S31" s="121">
        <v>99.99211021157782</v>
      </c>
      <c r="T31" s="116">
        <v>0</v>
      </c>
      <c r="U31" s="122">
        <f t="shared" si="15"/>
        <v>113917181</v>
      </c>
      <c r="V31" s="123">
        <v>0.0288</v>
      </c>
      <c r="W31" s="123">
        <v>0.0288</v>
      </c>
      <c r="X31" s="116" t="s">
        <v>196</v>
      </c>
      <c r="Y31" s="49"/>
    </row>
    <row r="32" spans="1:25" ht="21">
      <c r="A32" s="116">
        <f>A31+1</f>
        <v>30</v>
      </c>
      <c r="B32" s="116" t="s">
        <v>206</v>
      </c>
      <c r="C32" s="116" t="s">
        <v>207</v>
      </c>
      <c r="D32" s="116" t="s">
        <v>196</v>
      </c>
      <c r="E32" s="116"/>
      <c r="F32" s="116"/>
      <c r="G32" s="116" t="s">
        <v>197</v>
      </c>
      <c r="H32" s="116" t="s">
        <v>198</v>
      </c>
      <c r="I32" s="116" t="s">
        <v>199</v>
      </c>
      <c r="J32" s="116" t="s">
        <v>124</v>
      </c>
      <c r="K32" s="116" t="s">
        <v>200</v>
      </c>
      <c r="L32" s="117">
        <v>44250</v>
      </c>
      <c r="M32" s="118">
        <f t="shared" si="12"/>
        <v>1</v>
      </c>
      <c r="N32" s="117">
        <f t="shared" si="13"/>
        <v>44250</v>
      </c>
      <c r="O32" s="117">
        <v>44249</v>
      </c>
      <c r="P32" s="117">
        <f t="shared" si="14"/>
        <v>44249</v>
      </c>
      <c r="Q32" s="119">
        <v>12426.328911059725</v>
      </c>
      <c r="R32" s="120">
        <v>10000</v>
      </c>
      <c r="S32" s="121">
        <v>99.99211021157784</v>
      </c>
      <c r="T32" s="116">
        <v>0</v>
      </c>
      <c r="U32" s="122">
        <f t="shared" si="15"/>
        <v>124253485</v>
      </c>
      <c r="V32" s="123">
        <v>0.0288</v>
      </c>
      <c r="W32" s="123">
        <v>0.0288</v>
      </c>
      <c r="X32" s="116" t="s">
        <v>196</v>
      </c>
      <c r="Y32" s="49"/>
    </row>
    <row r="33" spans="1:25" ht="21">
      <c r="A33" s="116">
        <f>A32+1</f>
        <v>31</v>
      </c>
      <c r="B33" s="116" t="s">
        <v>206</v>
      </c>
      <c r="C33" s="116" t="s">
        <v>207</v>
      </c>
      <c r="D33" s="116" t="s">
        <v>196</v>
      </c>
      <c r="E33" s="116"/>
      <c r="F33" s="116"/>
      <c r="G33" s="116" t="s">
        <v>197</v>
      </c>
      <c r="H33" s="116" t="s">
        <v>198</v>
      </c>
      <c r="I33" s="116" t="s">
        <v>199</v>
      </c>
      <c r="J33" s="116" t="s">
        <v>125</v>
      </c>
      <c r="K33" s="116" t="s">
        <v>200</v>
      </c>
      <c r="L33" s="117">
        <v>44250</v>
      </c>
      <c r="M33" s="118">
        <f t="shared" si="12"/>
        <v>1</v>
      </c>
      <c r="N33" s="117">
        <f t="shared" si="13"/>
        <v>44250</v>
      </c>
      <c r="O33" s="117">
        <v>44249</v>
      </c>
      <c r="P33" s="117">
        <f t="shared" si="14"/>
        <v>44249</v>
      </c>
      <c r="Q33" s="119">
        <v>20193.06128981173</v>
      </c>
      <c r="R33" s="120">
        <v>10000</v>
      </c>
      <c r="S33" s="121">
        <v>99.99211021157782</v>
      </c>
      <c r="T33" s="116">
        <v>0</v>
      </c>
      <c r="U33" s="122">
        <f t="shared" si="15"/>
        <v>201914681</v>
      </c>
      <c r="V33" s="123">
        <v>0.0288</v>
      </c>
      <c r="W33" s="123">
        <v>0.0288</v>
      </c>
      <c r="X33" s="116" t="s">
        <v>196</v>
      </c>
      <c r="Y33" s="49"/>
    </row>
    <row r="34" spans="1:25" ht="21">
      <c r="A34" s="116">
        <f>A33+1</f>
        <v>32</v>
      </c>
      <c r="B34" s="116" t="s">
        <v>206</v>
      </c>
      <c r="C34" s="116" t="s">
        <v>207</v>
      </c>
      <c r="D34" s="116" t="s">
        <v>196</v>
      </c>
      <c r="E34" s="116"/>
      <c r="F34" s="116"/>
      <c r="G34" s="116" t="s">
        <v>197</v>
      </c>
      <c r="H34" s="116" t="s">
        <v>198</v>
      </c>
      <c r="I34" s="116" t="s">
        <v>199</v>
      </c>
      <c r="J34" s="116" t="s">
        <v>126</v>
      </c>
      <c r="K34" s="116" t="s">
        <v>200</v>
      </c>
      <c r="L34" s="117">
        <v>44250</v>
      </c>
      <c r="M34" s="118">
        <f t="shared" si="12"/>
        <v>1</v>
      </c>
      <c r="N34" s="117">
        <f t="shared" si="13"/>
        <v>44250</v>
      </c>
      <c r="O34" s="117">
        <v>44249</v>
      </c>
      <c r="P34" s="117">
        <f t="shared" si="14"/>
        <v>44249</v>
      </c>
      <c r="Q34" s="119">
        <v>34072.8801781554</v>
      </c>
      <c r="R34" s="120">
        <v>10000</v>
      </c>
      <c r="S34" s="121">
        <v>99.99211021157782</v>
      </c>
      <c r="T34" s="116">
        <v>0</v>
      </c>
      <c r="U34" s="122">
        <f t="shared" si="15"/>
        <v>340701919</v>
      </c>
      <c r="V34" s="123">
        <v>0.0288</v>
      </c>
      <c r="W34" s="123">
        <v>0.0288</v>
      </c>
      <c r="X34" s="116" t="s">
        <v>196</v>
      </c>
      <c r="Y34" s="49"/>
    </row>
    <row r="35" spans="1:25" ht="21">
      <c r="A35" s="116">
        <f>A34+1</f>
        <v>33</v>
      </c>
      <c r="B35" s="116" t="s">
        <v>206</v>
      </c>
      <c r="C35" s="116" t="s">
        <v>207</v>
      </c>
      <c r="D35" s="116" t="s">
        <v>196</v>
      </c>
      <c r="E35" s="116"/>
      <c r="F35" s="116"/>
      <c r="G35" s="116" t="s">
        <v>197</v>
      </c>
      <c r="H35" s="116" t="s">
        <v>198</v>
      </c>
      <c r="I35" s="116" t="s">
        <v>199</v>
      </c>
      <c r="J35" s="116" t="s">
        <v>127</v>
      </c>
      <c r="K35" s="116" t="s">
        <v>200</v>
      </c>
      <c r="L35" s="117">
        <v>44250</v>
      </c>
      <c r="M35" s="118">
        <f t="shared" si="12"/>
        <v>1</v>
      </c>
      <c r="N35" s="117">
        <f t="shared" si="13"/>
        <v>44250</v>
      </c>
      <c r="O35" s="117">
        <v>44249</v>
      </c>
      <c r="P35" s="117">
        <f t="shared" si="14"/>
        <v>44249</v>
      </c>
      <c r="Q35" s="119">
        <v>20158.66418895326</v>
      </c>
      <c r="R35" s="120">
        <v>10000</v>
      </c>
      <c r="S35" s="121">
        <v>99.99211021157782</v>
      </c>
      <c r="T35" s="116">
        <v>0</v>
      </c>
      <c r="U35" s="122">
        <f t="shared" si="15"/>
        <v>201570737.13000014</v>
      </c>
      <c r="V35" s="123">
        <v>0.0288</v>
      </c>
      <c r="W35" s="123">
        <v>0.0288</v>
      </c>
      <c r="X35" s="116" t="s">
        <v>196</v>
      </c>
      <c r="Y35" s="49"/>
    </row>
    <row r="36" spans="1:25" ht="21">
      <c r="A36" s="116">
        <f>A35+1</f>
        <v>34</v>
      </c>
      <c r="B36" s="116" t="s">
        <v>208</v>
      </c>
      <c r="C36" s="116" t="s">
        <v>209</v>
      </c>
      <c r="D36" s="116" t="s">
        <v>196</v>
      </c>
      <c r="E36" s="116"/>
      <c r="F36" s="116"/>
      <c r="G36" s="116" t="s">
        <v>197</v>
      </c>
      <c r="H36" s="116" t="s">
        <v>198</v>
      </c>
      <c r="I36" s="116" t="s">
        <v>199</v>
      </c>
      <c r="J36" s="116" t="s">
        <v>121</v>
      </c>
      <c r="K36" s="116" t="s">
        <v>200</v>
      </c>
      <c r="L36" s="117">
        <v>44251</v>
      </c>
      <c r="M36" s="118">
        <f>L36-O36</f>
        <v>1</v>
      </c>
      <c r="N36" s="117">
        <f>L36</f>
        <v>44251</v>
      </c>
      <c r="O36" s="117">
        <v>44250</v>
      </c>
      <c r="P36" s="117">
        <f>O36</f>
        <v>44250</v>
      </c>
      <c r="Q36" s="119">
        <v>2750.110904607781</v>
      </c>
      <c r="R36" s="120">
        <v>10000</v>
      </c>
      <c r="S36" s="121">
        <v>99.99189106855992</v>
      </c>
      <c r="T36" s="116">
        <v>0</v>
      </c>
      <c r="U36" s="122">
        <f>(Q36*R36*S36/100)+T36</f>
        <v>27498879.000000004</v>
      </c>
      <c r="V36" s="123">
        <v>0.0296</v>
      </c>
      <c r="W36" s="123">
        <v>0.0296</v>
      </c>
      <c r="X36" s="116" t="s">
        <v>196</v>
      </c>
      <c r="Y36" s="49"/>
    </row>
    <row r="37" spans="1:25" ht="21">
      <c r="A37" s="116">
        <f>A36+1</f>
        <v>35</v>
      </c>
      <c r="B37" s="116" t="s">
        <v>208</v>
      </c>
      <c r="C37" s="116" t="s">
        <v>209</v>
      </c>
      <c r="D37" s="116" t="s">
        <v>196</v>
      </c>
      <c r="E37" s="116"/>
      <c r="F37" s="116"/>
      <c r="G37" s="116" t="s">
        <v>197</v>
      </c>
      <c r="H37" s="116" t="s">
        <v>198</v>
      </c>
      <c r="I37" s="116" t="s">
        <v>199</v>
      </c>
      <c r="J37" s="116" t="s">
        <v>122</v>
      </c>
      <c r="K37" s="116" t="s">
        <v>200</v>
      </c>
      <c r="L37" s="117">
        <v>44251</v>
      </c>
      <c r="M37" s="118">
        <f aca="true" t="shared" si="16" ref="M37:M43">L37-O37</f>
        <v>1</v>
      </c>
      <c r="N37" s="117">
        <f aca="true" t="shared" si="17" ref="N37:N43">L37</f>
        <v>44251</v>
      </c>
      <c r="O37" s="117">
        <v>44250</v>
      </c>
      <c r="P37" s="117">
        <f aca="true" t="shared" si="18" ref="P37:P43">O37</f>
        <v>44250</v>
      </c>
      <c r="Q37" s="119">
        <v>3149.074673685776</v>
      </c>
      <c r="R37" s="120">
        <v>10000</v>
      </c>
      <c r="S37" s="121">
        <v>99.99191846138463</v>
      </c>
      <c r="T37" s="116">
        <v>0</v>
      </c>
      <c r="U37" s="122">
        <f aca="true" t="shared" si="19" ref="U37:U43">(Q37*R37*S37/100)+T37</f>
        <v>31488201.799999952</v>
      </c>
      <c r="V37" s="123">
        <v>0.0296</v>
      </c>
      <c r="W37" s="123">
        <v>0.0296</v>
      </c>
      <c r="X37" s="121" t="s">
        <v>196</v>
      </c>
      <c r="Y37" s="49"/>
    </row>
    <row r="38" spans="1:25" ht="21">
      <c r="A38" s="116">
        <f>A37+1</f>
        <v>36</v>
      </c>
      <c r="B38" s="116" t="s">
        <v>208</v>
      </c>
      <c r="C38" s="116" t="s">
        <v>209</v>
      </c>
      <c r="D38" s="116" t="s">
        <v>196</v>
      </c>
      <c r="E38" s="116"/>
      <c r="F38" s="116"/>
      <c r="G38" s="116" t="s">
        <v>197</v>
      </c>
      <c r="H38" s="116" t="s">
        <v>198</v>
      </c>
      <c r="I38" s="116" t="s">
        <v>199</v>
      </c>
      <c r="J38" s="116" t="s">
        <v>123</v>
      </c>
      <c r="K38" s="116" t="s">
        <v>200</v>
      </c>
      <c r="L38" s="117">
        <v>44251</v>
      </c>
      <c r="M38" s="118">
        <f t="shared" si="16"/>
        <v>1</v>
      </c>
      <c r="N38" s="117">
        <f t="shared" si="17"/>
        <v>44251</v>
      </c>
      <c r="O38" s="117">
        <v>44250</v>
      </c>
      <c r="P38" s="117">
        <f t="shared" si="18"/>
        <v>44250</v>
      </c>
      <c r="Q38" s="119">
        <v>11392.618819649315</v>
      </c>
      <c r="R38" s="120">
        <v>10000</v>
      </c>
      <c r="S38" s="121">
        <v>99.99189106855992</v>
      </c>
      <c r="T38" s="116">
        <v>0</v>
      </c>
      <c r="U38" s="122">
        <f t="shared" si="19"/>
        <v>113916950</v>
      </c>
      <c r="V38" s="123">
        <v>0.0296</v>
      </c>
      <c r="W38" s="123">
        <v>0.0296</v>
      </c>
      <c r="X38" s="116" t="s">
        <v>196</v>
      </c>
      <c r="Y38" s="49"/>
    </row>
    <row r="39" spans="1:25" ht="21">
      <c r="A39" s="116">
        <f>A38+1</f>
        <v>37</v>
      </c>
      <c r="B39" s="116" t="s">
        <v>208</v>
      </c>
      <c r="C39" s="116" t="s">
        <v>209</v>
      </c>
      <c r="D39" s="116" t="s">
        <v>196</v>
      </c>
      <c r="E39" s="116"/>
      <c r="F39" s="116"/>
      <c r="G39" s="116" t="s">
        <v>197</v>
      </c>
      <c r="H39" s="116" t="s">
        <v>198</v>
      </c>
      <c r="I39" s="116" t="s">
        <v>199</v>
      </c>
      <c r="J39" s="116" t="s">
        <v>124</v>
      </c>
      <c r="K39" s="116" t="s">
        <v>200</v>
      </c>
      <c r="L39" s="117">
        <v>44251</v>
      </c>
      <c r="M39" s="118">
        <f t="shared" si="16"/>
        <v>1</v>
      </c>
      <c r="N39" s="117">
        <f t="shared" si="17"/>
        <v>44251</v>
      </c>
      <c r="O39" s="117">
        <v>44250</v>
      </c>
      <c r="P39" s="117">
        <f t="shared" si="18"/>
        <v>44250</v>
      </c>
      <c r="Q39" s="119">
        <v>12426.327538458494</v>
      </c>
      <c r="R39" s="120">
        <v>10000</v>
      </c>
      <c r="S39" s="121">
        <v>99.99191846138461</v>
      </c>
      <c r="T39" s="116">
        <v>0</v>
      </c>
      <c r="U39" s="122">
        <f t="shared" si="19"/>
        <v>124253232.99999999</v>
      </c>
      <c r="V39" s="123">
        <v>0.0296</v>
      </c>
      <c r="W39" s="123">
        <v>0.0296</v>
      </c>
      <c r="X39" s="116" t="s">
        <v>196</v>
      </c>
      <c r="Y39" s="49"/>
    </row>
    <row r="40" spans="1:25" ht="21">
      <c r="A40" s="116">
        <f>A39+1</f>
        <v>38</v>
      </c>
      <c r="B40" s="116" t="s">
        <v>208</v>
      </c>
      <c r="C40" s="116" t="s">
        <v>209</v>
      </c>
      <c r="D40" s="116" t="s">
        <v>196</v>
      </c>
      <c r="E40" s="116"/>
      <c r="F40" s="116"/>
      <c r="G40" s="116" t="s">
        <v>197</v>
      </c>
      <c r="H40" s="116" t="s">
        <v>198</v>
      </c>
      <c r="I40" s="116" t="s">
        <v>199</v>
      </c>
      <c r="J40" s="116" t="s">
        <v>125</v>
      </c>
      <c r="K40" s="116" t="s">
        <v>200</v>
      </c>
      <c r="L40" s="117">
        <v>44251</v>
      </c>
      <c r="M40" s="118">
        <f t="shared" si="16"/>
        <v>1</v>
      </c>
      <c r="N40" s="117">
        <f t="shared" si="17"/>
        <v>44251</v>
      </c>
      <c r="O40" s="117">
        <v>44250</v>
      </c>
      <c r="P40" s="117">
        <f t="shared" si="18"/>
        <v>44250</v>
      </c>
      <c r="Q40" s="119">
        <v>20193.05910986959</v>
      </c>
      <c r="R40" s="120">
        <v>10000</v>
      </c>
      <c r="S40" s="121">
        <v>99.99191846138461</v>
      </c>
      <c r="T40" s="116">
        <v>0</v>
      </c>
      <c r="U40" s="122">
        <f t="shared" si="19"/>
        <v>201914272</v>
      </c>
      <c r="V40" s="123">
        <v>0.0296</v>
      </c>
      <c r="W40" s="123">
        <v>0.0296</v>
      </c>
      <c r="X40" s="116" t="s">
        <v>196</v>
      </c>
      <c r="Y40" s="49"/>
    </row>
    <row r="41" spans="1:25" ht="21">
      <c r="A41" s="116">
        <f>A40+1</f>
        <v>39</v>
      </c>
      <c r="B41" s="116" t="s">
        <v>208</v>
      </c>
      <c r="C41" s="116" t="s">
        <v>209</v>
      </c>
      <c r="D41" s="116" t="s">
        <v>196</v>
      </c>
      <c r="E41" s="116"/>
      <c r="F41" s="116"/>
      <c r="G41" s="116" t="s">
        <v>197</v>
      </c>
      <c r="H41" s="116" t="s">
        <v>198</v>
      </c>
      <c r="I41" s="116" t="s">
        <v>199</v>
      </c>
      <c r="J41" s="116" t="s">
        <v>126</v>
      </c>
      <c r="K41" s="116" t="s">
        <v>200</v>
      </c>
      <c r="L41" s="117">
        <v>44251</v>
      </c>
      <c r="M41" s="118">
        <f t="shared" si="16"/>
        <v>1</v>
      </c>
      <c r="N41" s="117">
        <f t="shared" si="17"/>
        <v>44251</v>
      </c>
      <c r="O41" s="117">
        <v>44250</v>
      </c>
      <c r="P41" s="117">
        <f t="shared" si="18"/>
        <v>44250</v>
      </c>
      <c r="Q41" s="119">
        <v>34072.87651267274</v>
      </c>
      <c r="R41" s="120">
        <v>10000</v>
      </c>
      <c r="S41" s="121">
        <v>99.99191846138463</v>
      </c>
      <c r="T41" s="116">
        <v>0</v>
      </c>
      <c r="U41" s="122">
        <f t="shared" si="19"/>
        <v>340701229</v>
      </c>
      <c r="V41" s="123">
        <v>0.0296</v>
      </c>
      <c r="W41" s="123">
        <v>0.0296</v>
      </c>
      <c r="X41" s="116" t="s">
        <v>196</v>
      </c>
      <c r="Y41" s="49"/>
    </row>
    <row r="42" spans="1:25" ht="21">
      <c r="A42" s="116">
        <f>A41+1</f>
        <v>40</v>
      </c>
      <c r="B42" s="116" t="s">
        <v>208</v>
      </c>
      <c r="C42" s="116" t="s">
        <v>209</v>
      </c>
      <c r="D42" s="116" t="s">
        <v>196</v>
      </c>
      <c r="E42" s="116"/>
      <c r="F42" s="116"/>
      <c r="G42" s="116" t="s">
        <v>197</v>
      </c>
      <c r="H42" s="116" t="s">
        <v>198</v>
      </c>
      <c r="I42" s="116" t="s">
        <v>199</v>
      </c>
      <c r="J42" s="116" t="s">
        <v>127</v>
      </c>
      <c r="K42" s="116" t="s">
        <v>200</v>
      </c>
      <c r="L42" s="117">
        <v>44251</v>
      </c>
      <c r="M42" s="118">
        <f t="shared" si="16"/>
        <v>1</v>
      </c>
      <c r="N42" s="117">
        <f t="shared" si="17"/>
        <v>44251</v>
      </c>
      <c r="O42" s="117">
        <v>44250</v>
      </c>
      <c r="P42" s="117">
        <f t="shared" si="18"/>
        <v>44250</v>
      </c>
      <c r="Q42" s="119">
        <v>20158.662165067213</v>
      </c>
      <c r="R42" s="120">
        <v>10000</v>
      </c>
      <c r="S42" s="121">
        <v>99.99191846138463</v>
      </c>
      <c r="T42" s="116">
        <v>0</v>
      </c>
      <c r="U42" s="122">
        <f t="shared" si="19"/>
        <v>201570330.35</v>
      </c>
      <c r="V42" s="123">
        <v>0.0296</v>
      </c>
      <c r="W42" s="123">
        <v>0.0296</v>
      </c>
      <c r="X42" s="116" t="s">
        <v>196</v>
      </c>
      <c r="Y42" s="49"/>
    </row>
    <row r="43" spans="1:25" ht="21">
      <c r="A43" s="116">
        <f>A42+1</f>
        <v>41</v>
      </c>
      <c r="B43" s="116" t="s">
        <v>208</v>
      </c>
      <c r="C43" s="116" t="s">
        <v>209</v>
      </c>
      <c r="D43" s="116" t="s">
        <v>196</v>
      </c>
      <c r="E43" s="116"/>
      <c r="F43" s="116"/>
      <c r="G43" s="116" t="s">
        <v>197</v>
      </c>
      <c r="H43" s="116" t="s">
        <v>198</v>
      </c>
      <c r="I43" s="116" t="s">
        <v>199</v>
      </c>
      <c r="J43" s="116" t="s">
        <v>122</v>
      </c>
      <c r="K43" s="116" t="s">
        <v>200</v>
      </c>
      <c r="L43" s="117">
        <v>44251</v>
      </c>
      <c r="M43" s="118">
        <f t="shared" si="16"/>
        <v>1</v>
      </c>
      <c r="N43" s="117">
        <f t="shared" si="17"/>
        <v>44251</v>
      </c>
      <c r="O43" s="117">
        <v>44250</v>
      </c>
      <c r="P43" s="117">
        <f t="shared" si="18"/>
        <v>44250</v>
      </c>
      <c r="Q43" s="119">
        <v>43857.270275978175</v>
      </c>
      <c r="R43" s="120">
        <v>10000</v>
      </c>
      <c r="S43" s="121">
        <v>99.99189106855992</v>
      </c>
      <c r="T43" s="116">
        <v>0</v>
      </c>
      <c r="U43" s="122">
        <f t="shared" si="19"/>
        <v>438537139.20000005</v>
      </c>
      <c r="V43" s="123">
        <v>0.0296</v>
      </c>
      <c r="W43" s="123">
        <v>0.0296</v>
      </c>
      <c r="X43" s="121" t="s">
        <v>196</v>
      </c>
      <c r="Y43" s="49"/>
    </row>
    <row r="44" spans="1:25" ht="21">
      <c r="A44" s="116">
        <f>A43+1</f>
        <v>42</v>
      </c>
      <c r="B44" s="116" t="s">
        <v>210</v>
      </c>
      <c r="C44" s="116" t="s">
        <v>211</v>
      </c>
      <c r="D44" s="116" t="s">
        <v>196</v>
      </c>
      <c r="E44" s="116"/>
      <c r="F44" s="116"/>
      <c r="G44" s="116" t="s">
        <v>197</v>
      </c>
      <c r="H44" s="116" t="s">
        <v>198</v>
      </c>
      <c r="I44" s="116" t="s">
        <v>199</v>
      </c>
      <c r="J44" s="116" t="s">
        <v>121</v>
      </c>
      <c r="K44" s="116" t="s">
        <v>200</v>
      </c>
      <c r="L44" s="117">
        <v>44252</v>
      </c>
      <c r="M44" s="118">
        <f>L44-O44</f>
        <v>1</v>
      </c>
      <c r="N44" s="117">
        <f>L44</f>
        <v>44252</v>
      </c>
      <c r="O44" s="117">
        <v>44251</v>
      </c>
      <c r="P44" s="117">
        <f>O44</f>
        <v>44251</v>
      </c>
      <c r="Q44" s="119">
        <v>2750.110924596959</v>
      </c>
      <c r="R44" s="120">
        <v>10000</v>
      </c>
      <c r="S44" s="121">
        <v>99.9921376045226</v>
      </c>
      <c r="T44" s="116">
        <v>0</v>
      </c>
      <c r="U44" s="122">
        <f>(Q44*R44*S44/100)+T44</f>
        <v>27498947.000000004</v>
      </c>
      <c r="V44" s="123">
        <v>0.0287</v>
      </c>
      <c r="W44" s="123">
        <v>0.0287</v>
      </c>
      <c r="X44" s="116" t="s">
        <v>196</v>
      </c>
      <c r="Y44" s="49"/>
    </row>
    <row r="45" spans="1:25" ht="21">
      <c r="A45" s="116">
        <f>A44+1</f>
        <v>43</v>
      </c>
      <c r="B45" s="116" t="s">
        <v>210</v>
      </c>
      <c r="C45" s="116" t="s">
        <v>211</v>
      </c>
      <c r="D45" s="116" t="s">
        <v>196</v>
      </c>
      <c r="E45" s="116"/>
      <c r="F45" s="116"/>
      <c r="G45" s="116" t="s">
        <v>197</v>
      </c>
      <c r="H45" s="116" t="s">
        <v>198</v>
      </c>
      <c r="I45" s="116" t="s">
        <v>199</v>
      </c>
      <c r="J45" s="116" t="s">
        <v>122</v>
      </c>
      <c r="K45" s="116" t="s">
        <v>200</v>
      </c>
      <c r="L45" s="117">
        <v>44252</v>
      </c>
      <c r="M45" s="118">
        <f aca="true" t="shared" si="20" ref="M45:M50">L45-O45</f>
        <v>1</v>
      </c>
      <c r="N45" s="117">
        <f aca="true" t="shared" si="21" ref="N45:N50">L45</f>
        <v>44252</v>
      </c>
      <c r="O45" s="117">
        <v>44251</v>
      </c>
      <c r="P45" s="117">
        <f aca="true" t="shared" si="22" ref="P45:P50">O45</f>
        <v>44251</v>
      </c>
      <c r="Q45" s="119">
        <v>47006.34492473745</v>
      </c>
      <c r="R45" s="120">
        <v>10000</v>
      </c>
      <c r="S45" s="121">
        <v>99.9921376045226</v>
      </c>
      <c r="T45" s="116">
        <v>0</v>
      </c>
      <c r="U45" s="122">
        <f aca="true" t="shared" si="23" ref="U45:U50">(Q45*R45*S45/100)+T45</f>
        <v>470026491</v>
      </c>
      <c r="V45" s="123">
        <v>0.0287</v>
      </c>
      <c r="W45" s="123">
        <v>0.0287</v>
      </c>
      <c r="X45" s="121" t="s">
        <v>196</v>
      </c>
      <c r="Y45" s="49"/>
    </row>
    <row r="46" spans="1:25" ht="21">
      <c r="A46" s="116">
        <f>A45+1</f>
        <v>44</v>
      </c>
      <c r="B46" s="116" t="s">
        <v>210</v>
      </c>
      <c r="C46" s="116" t="s">
        <v>211</v>
      </c>
      <c r="D46" s="116" t="s">
        <v>196</v>
      </c>
      <c r="E46" s="116"/>
      <c r="F46" s="116"/>
      <c r="G46" s="116" t="s">
        <v>197</v>
      </c>
      <c r="H46" s="116" t="s">
        <v>198</v>
      </c>
      <c r="I46" s="116" t="s">
        <v>199</v>
      </c>
      <c r="J46" s="116" t="s">
        <v>123</v>
      </c>
      <c r="K46" s="116" t="s">
        <v>200</v>
      </c>
      <c r="L46" s="117">
        <v>44252</v>
      </c>
      <c r="M46" s="118">
        <f t="shared" si="20"/>
        <v>1</v>
      </c>
      <c r="N46" s="117">
        <f t="shared" si="21"/>
        <v>44252</v>
      </c>
      <c r="O46" s="117">
        <v>44251</v>
      </c>
      <c r="P46" s="117">
        <f t="shared" si="22"/>
        <v>44251</v>
      </c>
      <c r="Q46" s="119">
        <v>11392.618832747863</v>
      </c>
      <c r="R46" s="120">
        <v>10000</v>
      </c>
      <c r="S46" s="121">
        <v>99.9921376045226</v>
      </c>
      <c r="T46" s="116">
        <v>0</v>
      </c>
      <c r="U46" s="122">
        <f t="shared" si="23"/>
        <v>113917231</v>
      </c>
      <c r="V46" s="123">
        <v>0.0287</v>
      </c>
      <c r="W46" s="123">
        <v>0.0287</v>
      </c>
      <c r="X46" s="116" t="s">
        <v>196</v>
      </c>
      <c r="Y46" s="49"/>
    </row>
    <row r="47" spans="1:25" ht="21">
      <c r="A47" s="116">
        <f>A46+1</f>
        <v>45</v>
      </c>
      <c r="B47" s="116" t="s">
        <v>210</v>
      </c>
      <c r="C47" s="116" t="s">
        <v>211</v>
      </c>
      <c r="D47" s="116" t="s">
        <v>196</v>
      </c>
      <c r="E47" s="116"/>
      <c r="F47" s="116"/>
      <c r="G47" s="116" t="s">
        <v>197</v>
      </c>
      <c r="H47" s="116" t="s">
        <v>198</v>
      </c>
      <c r="I47" s="116" t="s">
        <v>199</v>
      </c>
      <c r="J47" s="116" t="s">
        <v>124</v>
      </c>
      <c r="K47" s="116" t="s">
        <v>200</v>
      </c>
      <c r="L47" s="117">
        <v>44252</v>
      </c>
      <c r="M47" s="118">
        <f t="shared" si="20"/>
        <v>1</v>
      </c>
      <c r="N47" s="117">
        <f t="shared" si="21"/>
        <v>44252</v>
      </c>
      <c r="O47" s="117">
        <v>44251</v>
      </c>
      <c r="P47" s="117">
        <f t="shared" si="22"/>
        <v>44251</v>
      </c>
      <c r="Q47" s="119">
        <v>12426.32760701978</v>
      </c>
      <c r="R47" s="120">
        <v>10000</v>
      </c>
      <c r="S47" s="121">
        <v>99.9921376045226</v>
      </c>
      <c r="T47" s="116">
        <v>0</v>
      </c>
      <c r="U47" s="122">
        <f t="shared" si="23"/>
        <v>124253505.99999999</v>
      </c>
      <c r="V47" s="123">
        <v>0.0287</v>
      </c>
      <c r="W47" s="123">
        <v>0.0287</v>
      </c>
      <c r="X47" s="116" t="s">
        <v>196</v>
      </c>
      <c r="Y47" s="49"/>
    </row>
    <row r="48" spans="1:25" ht="21">
      <c r="A48" s="116">
        <f>A47+1</f>
        <v>46</v>
      </c>
      <c r="B48" s="116" t="s">
        <v>210</v>
      </c>
      <c r="C48" s="116" t="s">
        <v>211</v>
      </c>
      <c r="D48" s="116" t="s">
        <v>196</v>
      </c>
      <c r="E48" s="116"/>
      <c r="F48" s="116"/>
      <c r="G48" s="116" t="s">
        <v>197</v>
      </c>
      <c r="H48" s="116" t="s">
        <v>198</v>
      </c>
      <c r="I48" s="116" t="s">
        <v>199</v>
      </c>
      <c r="J48" s="116" t="s">
        <v>125</v>
      </c>
      <c r="K48" s="116" t="s">
        <v>200</v>
      </c>
      <c r="L48" s="117">
        <v>44252</v>
      </c>
      <c r="M48" s="118">
        <f t="shared" si="20"/>
        <v>1</v>
      </c>
      <c r="N48" s="117">
        <f t="shared" si="21"/>
        <v>44252</v>
      </c>
      <c r="O48" s="117">
        <v>44251</v>
      </c>
      <c r="P48" s="117">
        <f t="shared" si="22"/>
        <v>44251</v>
      </c>
      <c r="Q48" s="119">
        <v>20193.059058162136</v>
      </c>
      <c r="R48" s="120">
        <v>10000</v>
      </c>
      <c r="S48" s="121">
        <v>99.99213760452261</v>
      </c>
      <c r="T48" s="116">
        <v>0</v>
      </c>
      <c r="U48" s="122">
        <f t="shared" si="23"/>
        <v>201914714</v>
      </c>
      <c r="V48" s="123">
        <v>0.0287</v>
      </c>
      <c r="W48" s="123">
        <v>0.0287</v>
      </c>
      <c r="X48" s="116" t="s">
        <v>196</v>
      </c>
      <c r="Y48" s="49"/>
    </row>
    <row r="49" spans="1:25" ht="21">
      <c r="A49" s="116">
        <f>A48+1</f>
        <v>47</v>
      </c>
      <c r="B49" s="116" t="s">
        <v>210</v>
      </c>
      <c r="C49" s="116" t="s">
        <v>211</v>
      </c>
      <c r="D49" s="116" t="s">
        <v>196</v>
      </c>
      <c r="E49" s="116"/>
      <c r="F49" s="116"/>
      <c r="G49" s="116" t="s">
        <v>197</v>
      </c>
      <c r="H49" s="116" t="s">
        <v>198</v>
      </c>
      <c r="I49" s="116" t="s">
        <v>199</v>
      </c>
      <c r="J49" s="116" t="s">
        <v>126</v>
      </c>
      <c r="K49" s="116" t="s">
        <v>200</v>
      </c>
      <c r="L49" s="117">
        <v>44252</v>
      </c>
      <c r="M49" s="118">
        <f t="shared" si="20"/>
        <v>1</v>
      </c>
      <c r="N49" s="117">
        <f t="shared" si="21"/>
        <v>44252</v>
      </c>
      <c r="O49" s="117">
        <v>44251</v>
      </c>
      <c r="P49" s="117">
        <f t="shared" si="22"/>
        <v>44251</v>
      </c>
      <c r="Q49" s="119">
        <v>34072.87644429658</v>
      </c>
      <c r="R49" s="120">
        <v>10000</v>
      </c>
      <c r="S49" s="121">
        <v>99.9921376045226</v>
      </c>
      <c r="T49" s="116">
        <v>0</v>
      </c>
      <c r="U49" s="122">
        <f t="shared" si="23"/>
        <v>340701974.99999994</v>
      </c>
      <c r="V49" s="123">
        <v>0.0287</v>
      </c>
      <c r="W49" s="123">
        <v>0.0287</v>
      </c>
      <c r="X49" s="116" t="s">
        <v>196</v>
      </c>
      <c r="Y49" s="49"/>
    </row>
    <row r="50" spans="1:25" ht="21">
      <c r="A50" s="116">
        <f>A49+1</f>
        <v>48</v>
      </c>
      <c r="B50" s="116" t="s">
        <v>210</v>
      </c>
      <c r="C50" s="116" t="s">
        <v>211</v>
      </c>
      <c r="D50" s="116" t="s">
        <v>196</v>
      </c>
      <c r="E50" s="116"/>
      <c r="F50" s="116"/>
      <c r="G50" s="116" t="s">
        <v>197</v>
      </c>
      <c r="H50" s="116" t="s">
        <v>198</v>
      </c>
      <c r="I50" s="116" t="s">
        <v>199</v>
      </c>
      <c r="J50" s="116" t="s">
        <v>127</v>
      </c>
      <c r="K50" s="116" t="s">
        <v>200</v>
      </c>
      <c r="L50" s="117">
        <v>44252</v>
      </c>
      <c r="M50" s="118">
        <f t="shared" si="20"/>
        <v>1</v>
      </c>
      <c r="N50" s="117">
        <f t="shared" si="21"/>
        <v>44252</v>
      </c>
      <c r="O50" s="117">
        <v>44251</v>
      </c>
      <c r="P50" s="117">
        <f t="shared" si="22"/>
        <v>44251</v>
      </c>
      <c r="Q50" s="119">
        <v>20158.662208745798</v>
      </c>
      <c r="R50" s="120">
        <v>10000</v>
      </c>
      <c r="S50" s="121">
        <v>99.99213760452261</v>
      </c>
      <c r="T50" s="116">
        <v>0</v>
      </c>
      <c r="U50" s="122">
        <f t="shared" si="23"/>
        <v>201570772.54999995</v>
      </c>
      <c r="V50" s="123">
        <v>0.0287</v>
      </c>
      <c r="W50" s="123">
        <v>0.0287</v>
      </c>
      <c r="X50" s="116" t="s">
        <v>196</v>
      </c>
      <c r="Y50" s="49"/>
    </row>
    <row r="51" spans="1:25" ht="21">
      <c r="A51" s="116">
        <f>A50+1</f>
        <v>49</v>
      </c>
      <c r="B51" s="116" t="s">
        <v>212</v>
      </c>
      <c r="C51" s="116" t="s">
        <v>213</v>
      </c>
      <c r="D51" s="116" t="s">
        <v>196</v>
      </c>
      <c r="E51" s="116"/>
      <c r="F51" s="116"/>
      <c r="G51" s="116" t="s">
        <v>197</v>
      </c>
      <c r="H51" s="116" t="s">
        <v>198</v>
      </c>
      <c r="I51" s="116" t="s">
        <v>199</v>
      </c>
      <c r="J51" s="116" t="s">
        <v>121</v>
      </c>
      <c r="K51" s="116" t="s">
        <v>200</v>
      </c>
      <c r="L51" s="117">
        <v>44253</v>
      </c>
      <c r="M51" s="118">
        <f>L51-O51</f>
        <v>1</v>
      </c>
      <c r="N51" s="117">
        <f>L51</f>
        <v>44253</v>
      </c>
      <c r="O51" s="117">
        <v>44252</v>
      </c>
      <c r="P51" s="117">
        <f>O51</f>
        <v>44252</v>
      </c>
      <c r="Q51" s="119">
        <v>2750.1109512784933</v>
      </c>
      <c r="R51" s="120">
        <v>10000</v>
      </c>
      <c r="S51" s="121">
        <v>99.99191846138463</v>
      </c>
      <c r="T51" s="116">
        <v>0</v>
      </c>
      <c r="U51" s="122">
        <f>(Q51*R51*S51/100)+T51</f>
        <v>27498887</v>
      </c>
      <c r="V51" s="123">
        <v>0.0295</v>
      </c>
      <c r="W51" s="123">
        <v>0.0295</v>
      </c>
      <c r="X51" s="116" t="s">
        <v>196</v>
      </c>
      <c r="Y51" s="49"/>
    </row>
    <row r="52" spans="1:25" ht="21">
      <c r="A52" s="116">
        <f>A51+1</f>
        <v>50</v>
      </c>
      <c r="B52" s="116" t="s">
        <v>212</v>
      </c>
      <c r="C52" s="116" t="s">
        <v>213</v>
      </c>
      <c r="D52" s="116" t="s">
        <v>196</v>
      </c>
      <c r="E52" s="116"/>
      <c r="F52" s="116"/>
      <c r="G52" s="116" t="s">
        <v>197</v>
      </c>
      <c r="H52" s="116" t="s">
        <v>198</v>
      </c>
      <c r="I52" s="116" t="s">
        <v>199</v>
      </c>
      <c r="J52" s="116" t="s">
        <v>122</v>
      </c>
      <c r="K52" s="116" t="s">
        <v>200</v>
      </c>
      <c r="L52" s="117">
        <v>44253</v>
      </c>
      <c r="M52" s="118">
        <f aca="true" t="shared" si="24" ref="M52:M57">L52-O52</f>
        <v>1</v>
      </c>
      <c r="N52" s="117">
        <f aca="true" t="shared" si="25" ref="N52:N57">L52</f>
        <v>44253</v>
      </c>
      <c r="O52" s="117">
        <v>44252</v>
      </c>
      <c r="P52" s="117">
        <f aca="true" t="shared" si="26" ref="P52:P57">O52</f>
        <v>44252</v>
      </c>
      <c r="Q52" s="119">
        <v>47006.34493591767</v>
      </c>
      <c r="R52" s="120">
        <v>10000</v>
      </c>
      <c r="S52" s="121">
        <v>99.99191846138463</v>
      </c>
      <c r="T52" s="116">
        <v>0</v>
      </c>
      <c r="U52" s="122">
        <f aca="true" t="shared" si="27" ref="U52:U57">(Q52*R52*S52/100)+T52</f>
        <v>470025461</v>
      </c>
      <c r="V52" s="123">
        <v>0.0295</v>
      </c>
      <c r="W52" s="123">
        <v>0.0295</v>
      </c>
      <c r="X52" s="121" t="s">
        <v>196</v>
      </c>
      <c r="Y52" s="49"/>
    </row>
    <row r="53" spans="1:25" ht="21">
      <c r="A53" s="116">
        <f>A52+1</f>
        <v>51</v>
      </c>
      <c r="B53" s="116" t="s">
        <v>212</v>
      </c>
      <c r="C53" s="116" t="s">
        <v>213</v>
      </c>
      <c r="D53" s="116" t="s">
        <v>196</v>
      </c>
      <c r="E53" s="116"/>
      <c r="F53" s="116"/>
      <c r="G53" s="116" t="s">
        <v>197</v>
      </c>
      <c r="H53" s="116" t="s">
        <v>198</v>
      </c>
      <c r="I53" s="116" t="s">
        <v>199</v>
      </c>
      <c r="J53" s="116" t="s">
        <v>123</v>
      </c>
      <c r="K53" s="116" t="s">
        <v>200</v>
      </c>
      <c r="L53" s="117">
        <v>44253</v>
      </c>
      <c r="M53" s="118">
        <f t="shared" si="24"/>
        <v>1</v>
      </c>
      <c r="N53" s="117">
        <f t="shared" si="25"/>
        <v>44253</v>
      </c>
      <c r="O53" s="117">
        <v>44252</v>
      </c>
      <c r="P53" s="117">
        <f t="shared" si="26"/>
        <v>44252</v>
      </c>
      <c r="Q53" s="119">
        <v>11392.618898895616</v>
      </c>
      <c r="R53" s="120">
        <v>10000</v>
      </c>
      <c r="S53" s="121">
        <v>99.99191846138463</v>
      </c>
      <c r="T53" s="116">
        <v>0</v>
      </c>
      <c r="U53" s="122">
        <f t="shared" si="27"/>
        <v>113916982</v>
      </c>
      <c r="V53" s="123">
        <v>0.0295</v>
      </c>
      <c r="W53" s="123">
        <v>0.0295</v>
      </c>
      <c r="X53" s="116" t="s">
        <v>196</v>
      </c>
      <c r="Y53" s="49"/>
    </row>
    <row r="54" spans="1:25" ht="21">
      <c r="A54" s="116">
        <f>A53+1</f>
        <v>52</v>
      </c>
      <c r="B54" s="116" t="s">
        <v>212</v>
      </c>
      <c r="C54" s="116" t="s">
        <v>213</v>
      </c>
      <c r="D54" s="116" t="s">
        <v>196</v>
      </c>
      <c r="E54" s="116"/>
      <c r="F54" s="116"/>
      <c r="G54" s="116" t="s">
        <v>197</v>
      </c>
      <c r="H54" s="116" t="s">
        <v>198</v>
      </c>
      <c r="I54" s="116" t="s">
        <v>199</v>
      </c>
      <c r="J54" s="116" t="s">
        <v>124</v>
      </c>
      <c r="K54" s="116" t="s">
        <v>200</v>
      </c>
      <c r="L54" s="117">
        <v>44253</v>
      </c>
      <c r="M54" s="118">
        <f t="shared" si="24"/>
        <v>1</v>
      </c>
      <c r="N54" s="117">
        <f t="shared" si="25"/>
        <v>44253</v>
      </c>
      <c r="O54" s="117">
        <v>44252</v>
      </c>
      <c r="P54" s="117">
        <f t="shared" si="26"/>
        <v>44252</v>
      </c>
      <c r="Q54" s="119">
        <v>12426.327638466575</v>
      </c>
      <c r="R54" s="120">
        <v>10000</v>
      </c>
      <c r="S54" s="121">
        <v>99.99191846138463</v>
      </c>
      <c r="T54" s="116">
        <v>0</v>
      </c>
      <c r="U54" s="122">
        <f t="shared" si="27"/>
        <v>124253234</v>
      </c>
      <c r="V54" s="123">
        <v>0.0295</v>
      </c>
      <c r="W54" s="123">
        <v>0.0295</v>
      </c>
      <c r="X54" s="116" t="s">
        <v>196</v>
      </c>
      <c r="Y54" s="49"/>
    </row>
    <row r="55" spans="1:25" ht="21">
      <c r="A55" s="116">
        <f>A54+1</f>
        <v>53</v>
      </c>
      <c r="B55" s="116" t="s">
        <v>212</v>
      </c>
      <c r="C55" s="116" t="s">
        <v>213</v>
      </c>
      <c r="D55" s="116" t="s">
        <v>196</v>
      </c>
      <c r="E55" s="116"/>
      <c r="F55" s="116"/>
      <c r="G55" s="116" t="s">
        <v>197</v>
      </c>
      <c r="H55" s="116" t="s">
        <v>198</v>
      </c>
      <c r="I55" s="116" t="s">
        <v>199</v>
      </c>
      <c r="J55" s="116" t="s">
        <v>125</v>
      </c>
      <c r="K55" s="116" t="s">
        <v>200</v>
      </c>
      <c r="L55" s="117">
        <v>44253</v>
      </c>
      <c r="M55" s="118">
        <f t="shared" si="24"/>
        <v>1</v>
      </c>
      <c r="N55" s="117">
        <f t="shared" si="25"/>
        <v>44253</v>
      </c>
      <c r="O55" s="117">
        <v>44252</v>
      </c>
      <c r="P55" s="117">
        <f t="shared" si="26"/>
        <v>44252</v>
      </c>
      <c r="Q55" s="119">
        <v>20193.059009861507</v>
      </c>
      <c r="R55" s="120">
        <v>10000</v>
      </c>
      <c r="S55" s="121">
        <v>99.99191846138463</v>
      </c>
      <c r="T55" s="116">
        <v>0</v>
      </c>
      <c r="U55" s="122">
        <f t="shared" si="27"/>
        <v>201914271</v>
      </c>
      <c r="V55" s="123">
        <v>0.0295</v>
      </c>
      <c r="W55" s="123">
        <v>0.0295</v>
      </c>
      <c r="X55" s="116" t="s">
        <v>196</v>
      </c>
      <c r="Y55" s="49"/>
    </row>
    <row r="56" spans="1:25" ht="21">
      <c r="A56" s="116">
        <f>A55+1</f>
        <v>54</v>
      </c>
      <c r="B56" s="116" t="s">
        <v>212</v>
      </c>
      <c r="C56" s="116" t="s">
        <v>213</v>
      </c>
      <c r="D56" s="116" t="s">
        <v>196</v>
      </c>
      <c r="E56" s="116"/>
      <c r="F56" s="116"/>
      <c r="G56" s="116" t="s">
        <v>197</v>
      </c>
      <c r="H56" s="116" t="s">
        <v>198</v>
      </c>
      <c r="I56" s="116" t="s">
        <v>199</v>
      </c>
      <c r="J56" s="116" t="s">
        <v>126</v>
      </c>
      <c r="K56" s="116" t="s">
        <v>200</v>
      </c>
      <c r="L56" s="117">
        <v>44253</v>
      </c>
      <c r="M56" s="118">
        <f t="shared" si="24"/>
        <v>1</v>
      </c>
      <c r="N56" s="117">
        <f t="shared" si="25"/>
        <v>44253</v>
      </c>
      <c r="O56" s="117">
        <v>44252</v>
      </c>
      <c r="P56" s="117">
        <f t="shared" si="26"/>
        <v>44252</v>
      </c>
      <c r="Q56" s="119">
        <v>34072.87641266466</v>
      </c>
      <c r="R56" s="120">
        <v>10000</v>
      </c>
      <c r="S56" s="121">
        <v>99.99191846138463</v>
      </c>
      <c r="T56" s="116">
        <v>0</v>
      </c>
      <c r="U56" s="122">
        <f t="shared" si="27"/>
        <v>340701228</v>
      </c>
      <c r="V56" s="123">
        <v>0.0295</v>
      </c>
      <c r="W56" s="123">
        <v>0.0295</v>
      </c>
      <c r="X56" s="116" t="s">
        <v>196</v>
      </c>
      <c r="Y56" s="49"/>
    </row>
    <row r="57" spans="1:25" ht="21">
      <c r="A57" s="116">
        <f>A56+1</f>
        <v>55</v>
      </c>
      <c r="B57" s="116" t="s">
        <v>212</v>
      </c>
      <c r="C57" s="116" t="s">
        <v>213</v>
      </c>
      <c r="D57" s="116" t="s">
        <v>196</v>
      </c>
      <c r="E57" s="116"/>
      <c r="F57" s="116"/>
      <c r="G57" s="116" t="s">
        <v>197</v>
      </c>
      <c r="H57" s="116" t="s">
        <v>198</v>
      </c>
      <c r="I57" s="116" t="s">
        <v>199</v>
      </c>
      <c r="J57" s="116" t="s">
        <v>127</v>
      </c>
      <c r="K57" s="116" t="s">
        <v>200</v>
      </c>
      <c r="L57" s="117">
        <v>44253</v>
      </c>
      <c r="M57" s="118">
        <f t="shared" si="24"/>
        <v>1</v>
      </c>
      <c r="N57" s="117">
        <f t="shared" si="25"/>
        <v>44253</v>
      </c>
      <c r="O57" s="117">
        <v>44252</v>
      </c>
      <c r="P57" s="117">
        <f t="shared" si="26"/>
        <v>44252</v>
      </c>
      <c r="Q57" s="119">
        <v>20158.662153066245</v>
      </c>
      <c r="R57" s="120">
        <v>10000</v>
      </c>
      <c r="S57" s="121">
        <v>99.99191846138463</v>
      </c>
      <c r="T57" s="116">
        <v>0</v>
      </c>
      <c r="U57" s="122">
        <f t="shared" si="27"/>
        <v>201570330.23000005</v>
      </c>
      <c r="V57" s="123">
        <v>0.0295</v>
      </c>
      <c r="W57" s="123">
        <v>0.0295</v>
      </c>
      <c r="X57" s="116" t="s">
        <v>196</v>
      </c>
      <c r="Y57" s="49"/>
    </row>
    <row r="58" spans="1:25" ht="21">
      <c r="A58" s="116">
        <f>A57+1</f>
        <v>56</v>
      </c>
      <c r="B58" s="116" t="s">
        <v>214</v>
      </c>
      <c r="C58" s="116" t="s">
        <v>215</v>
      </c>
      <c r="D58" s="116" t="s">
        <v>196</v>
      </c>
      <c r="E58" s="116"/>
      <c r="F58" s="116"/>
      <c r="G58" s="116" t="s">
        <v>197</v>
      </c>
      <c r="H58" s="116" t="s">
        <v>198</v>
      </c>
      <c r="I58" s="116" t="s">
        <v>199</v>
      </c>
      <c r="J58" s="116" t="s">
        <v>121</v>
      </c>
      <c r="K58" s="116" t="s">
        <v>200</v>
      </c>
      <c r="L58" s="117">
        <v>44256</v>
      </c>
      <c r="M58" s="118">
        <f>L58-O58</f>
        <v>3</v>
      </c>
      <c r="N58" s="117">
        <f>L58</f>
        <v>44256</v>
      </c>
      <c r="O58" s="117">
        <v>44253</v>
      </c>
      <c r="P58" s="117">
        <f>O58</f>
        <v>44253</v>
      </c>
      <c r="Q58" s="119">
        <v>2725.615541913096</v>
      </c>
      <c r="R58" s="120">
        <v>10000</v>
      </c>
      <c r="S58" s="121">
        <v>99.97337695276765</v>
      </c>
      <c r="T58" s="116">
        <v>0</v>
      </c>
      <c r="U58" s="122">
        <f>(Q58*R58*S58/100)+T58</f>
        <v>27248899</v>
      </c>
      <c r="V58" s="123">
        <v>0.0324</v>
      </c>
      <c r="W58" s="123">
        <v>0.0324</v>
      </c>
      <c r="X58" s="116" t="s">
        <v>196</v>
      </c>
      <c r="Y58" s="49"/>
    </row>
    <row r="59" spans="1:25" ht="21">
      <c r="A59" s="116">
        <f>A58+1</f>
        <v>57</v>
      </c>
      <c r="B59" s="116" t="s">
        <v>214</v>
      </c>
      <c r="C59" s="116" t="s">
        <v>215</v>
      </c>
      <c r="D59" s="116" t="s">
        <v>196</v>
      </c>
      <c r="E59" s="116"/>
      <c r="F59" s="116"/>
      <c r="G59" s="116" t="s">
        <v>197</v>
      </c>
      <c r="H59" s="116" t="s">
        <v>198</v>
      </c>
      <c r="I59" s="116" t="s">
        <v>199</v>
      </c>
      <c r="J59" s="116" t="s">
        <v>122</v>
      </c>
      <c r="K59" s="116" t="s">
        <v>200</v>
      </c>
      <c r="L59" s="117">
        <v>44256</v>
      </c>
      <c r="M59" s="118">
        <f aca="true" t="shared" si="28" ref="M59:M64">L59-O59</f>
        <v>3</v>
      </c>
      <c r="N59" s="117">
        <f aca="true" t="shared" si="29" ref="N59:N64">L59</f>
        <v>44256</v>
      </c>
      <c r="O59" s="117">
        <v>44253</v>
      </c>
      <c r="P59" s="117">
        <f aca="true" t="shared" si="30" ref="P59:P64">O59</f>
        <v>44253</v>
      </c>
      <c r="Q59" s="119">
        <v>46979.27311407058</v>
      </c>
      <c r="R59" s="120">
        <v>10000</v>
      </c>
      <c r="S59" s="121">
        <v>99.97337695276764</v>
      </c>
      <c r="T59" s="116">
        <v>0</v>
      </c>
      <c r="U59" s="122">
        <f aca="true" t="shared" si="31" ref="U59:U64">(Q59*R59*S59/100)+T59</f>
        <v>469667658</v>
      </c>
      <c r="V59" s="123">
        <v>0.0324</v>
      </c>
      <c r="W59" s="123">
        <v>0.0324</v>
      </c>
      <c r="X59" s="121" t="s">
        <v>196</v>
      </c>
      <c r="Y59" s="49"/>
    </row>
    <row r="60" spans="1:25" ht="21">
      <c r="A60" s="116">
        <f>A59+1</f>
        <v>58</v>
      </c>
      <c r="B60" s="116" t="s">
        <v>214</v>
      </c>
      <c r="C60" s="116" t="s">
        <v>215</v>
      </c>
      <c r="D60" s="116" t="s">
        <v>196</v>
      </c>
      <c r="E60" s="116"/>
      <c r="F60" s="116"/>
      <c r="G60" s="116" t="s">
        <v>197</v>
      </c>
      <c r="H60" s="116" t="s">
        <v>198</v>
      </c>
      <c r="I60" s="116" t="s">
        <v>199</v>
      </c>
      <c r="J60" s="116" t="s">
        <v>123</v>
      </c>
      <c r="K60" s="116" t="s">
        <v>200</v>
      </c>
      <c r="L60" s="117">
        <v>44256</v>
      </c>
      <c r="M60" s="118">
        <f t="shared" si="28"/>
        <v>3</v>
      </c>
      <c r="N60" s="117">
        <f t="shared" si="29"/>
        <v>44256</v>
      </c>
      <c r="O60" s="117">
        <v>44253</v>
      </c>
      <c r="P60" s="117">
        <f t="shared" si="30"/>
        <v>44253</v>
      </c>
      <c r="Q60" s="119">
        <v>11291.144146639232</v>
      </c>
      <c r="R60" s="120">
        <v>10000</v>
      </c>
      <c r="S60" s="121">
        <v>99.97337695276765</v>
      </c>
      <c r="T60" s="116">
        <v>0</v>
      </c>
      <c r="U60" s="122">
        <f t="shared" si="31"/>
        <v>112881381</v>
      </c>
      <c r="V60" s="123">
        <v>0.0324</v>
      </c>
      <c r="W60" s="123">
        <v>0.0324</v>
      </c>
      <c r="X60" s="116" t="s">
        <v>196</v>
      </c>
      <c r="Y60" s="49"/>
    </row>
    <row r="61" spans="1:25" ht="21">
      <c r="A61" s="116">
        <f>A60+1</f>
        <v>59</v>
      </c>
      <c r="B61" s="116" t="s">
        <v>214</v>
      </c>
      <c r="C61" s="116" t="s">
        <v>215</v>
      </c>
      <c r="D61" s="116" t="s">
        <v>196</v>
      </c>
      <c r="E61" s="116"/>
      <c r="F61" s="116"/>
      <c r="G61" s="116" t="s">
        <v>197</v>
      </c>
      <c r="H61" s="116" t="s">
        <v>198</v>
      </c>
      <c r="I61" s="116" t="s">
        <v>199</v>
      </c>
      <c r="J61" s="116" t="s">
        <v>124</v>
      </c>
      <c r="K61" s="116" t="s">
        <v>200</v>
      </c>
      <c r="L61" s="117">
        <v>44256</v>
      </c>
      <c r="M61" s="118">
        <f t="shared" si="28"/>
        <v>3</v>
      </c>
      <c r="N61" s="117">
        <f t="shared" si="29"/>
        <v>44256</v>
      </c>
      <c r="O61" s="117">
        <v>44253</v>
      </c>
      <c r="P61" s="117">
        <f t="shared" si="30"/>
        <v>44253</v>
      </c>
      <c r="Q61" s="119">
        <v>12888.480606279341</v>
      </c>
      <c r="R61" s="120">
        <v>10000</v>
      </c>
      <c r="S61" s="121">
        <v>99.97337695276765</v>
      </c>
      <c r="T61" s="116">
        <v>0</v>
      </c>
      <c r="U61" s="122">
        <f t="shared" si="31"/>
        <v>128850493</v>
      </c>
      <c r="V61" s="123">
        <v>0.0324</v>
      </c>
      <c r="W61" s="123">
        <v>0.0324</v>
      </c>
      <c r="X61" s="116" t="s">
        <v>196</v>
      </c>
      <c r="Y61" s="49"/>
    </row>
    <row r="62" spans="1:25" ht="21">
      <c r="A62" s="116">
        <f>A61+1</f>
        <v>60</v>
      </c>
      <c r="B62" s="116" t="s">
        <v>214</v>
      </c>
      <c r="C62" s="116" t="s">
        <v>215</v>
      </c>
      <c r="D62" s="116" t="s">
        <v>196</v>
      </c>
      <c r="E62" s="116"/>
      <c r="F62" s="116"/>
      <c r="G62" s="116" t="s">
        <v>197</v>
      </c>
      <c r="H62" s="116" t="s">
        <v>198</v>
      </c>
      <c r="I62" s="116" t="s">
        <v>199</v>
      </c>
      <c r="J62" s="116" t="s">
        <v>125</v>
      </c>
      <c r="K62" s="116" t="s">
        <v>200</v>
      </c>
      <c r="L62" s="117">
        <v>44256</v>
      </c>
      <c r="M62" s="118">
        <f t="shared" si="28"/>
        <v>3</v>
      </c>
      <c r="N62" s="117">
        <f t="shared" si="29"/>
        <v>44256</v>
      </c>
      <c r="O62" s="117">
        <v>44253</v>
      </c>
      <c r="P62" s="117">
        <f t="shared" si="30"/>
        <v>44253</v>
      </c>
      <c r="Q62" s="119">
        <v>20252.202253371506</v>
      </c>
      <c r="R62" s="120">
        <v>10000</v>
      </c>
      <c r="S62" s="121">
        <v>99.97337695276765</v>
      </c>
      <c r="T62" s="116">
        <v>0</v>
      </c>
      <c r="U62" s="122">
        <f t="shared" si="31"/>
        <v>202468105</v>
      </c>
      <c r="V62" s="123">
        <v>0.0324</v>
      </c>
      <c r="W62" s="123">
        <v>0.0324</v>
      </c>
      <c r="X62" s="116" t="s">
        <v>196</v>
      </c>
      <c r="Y62" s="49"/>
    </row>
    <row r="63" spans="1:25" ht="21">
      <c r="A63" s="116">
        <f>A62+1</f>
        <v>61</v>
      </c>
      <c r="B63" s="116" t="s">
        <v>214</v>
      </c>
      <c r="C63" s="116" t="s">
        <v>215</v>
      </c>
      <c r="D63" s="116" t="s">
        <v>196</v>
      </c>
      <c r="E63" s="116"/>
      <c r="F63" s="116"/>
      <c r="G63" s="116" t="s">
        <v>197</v>
      </c>
      <c r="H63" s="116" t="s">
        <v>198</v>
      </c>
      <c r="I63" s="116" t="s">
        <v>199</v>
      </c>
      <c r="J63" s="116" t="s">
        <v>126</v>
      </c>
      <c r="K63" s="116" t="s">
        <v>200</v>
      </c>
      <c r="L63" s="117">
        <v>44256</v>
      </c>
      <c r="M63" s="118">
        <f t="shared" si="28"/>
        <v>3</v>
      </c>
      <c r="N63" s="117">
        <f t="shared" si="29"/>
        <v>44256</v>
      </c>
      <c r="O63" s="117">
        <v>44253</v>
      </c>
      <c r="P63" s="117">
        <f t="shared" si="30"/>
        <v>44253</v>
      </c>
      <c r="Q63" s="119">
        <v>33769.38723991496</v>
      </c>
      <c r="R63" s="120">
        <v>10000</v>
      </c>
      <c r="S63" s="121">
        <v>99.97337695276764</v>
      </c>
      <c r="T63" s="116">
        <v>0</v>
      </c>
      <c r="U63" s="122">
        <f t="shared" si="31"/>
        <v>337603967.99999994</v>
      </c>
      <c r="V63" s="123">
        <v>0.0324</v>
      </c>
      <c r="W63" s="123">
        <v>0.0324</v>
      </c>
      <c r="X63" s="116" t="s">
        <v>196</v>
      </c>
      <c r="Y63" s="49"/>
    </row>
    <row r="64" spans="1:25" ht="21">
      <c r="A64" s="116">
        <f>A63+1</f>
        <v>62</v>
      </c>
      <c r="B64" s="116" t="s">
        <v>214</v>
      </c>
      <c r="C64" s="116" t="s">
        <v>215</v>
      </c>
      <c r="D64" s="116" t="s">
        <v>196</v>
      </c>
      <c r="E64" s="116"/>
      <c r="F64" s="116"/>
      <c r="G64" s="116" t="s">
        <v>197</v>
      </c>
      <c r="H64" s="116" t="s">
        <v>198</v>
      </c>
      <c r="I64" s="116" t="s">
        <v>199</v>
      </c>
      <c r="J64" s="116" t="s">
        <v>127</v>
      </c>
      <c r="K64" s="116" t="s">
        <v>200</v>
      </c>
      <c r="L64" s="117">
        <v>44256</v>
      </c>
      <c r="M64" s="118">
        <f t="shared" si="28"/>
        <v>3</v>
      </c>
      <c r="N64" s="117">
        <f t="shared" si="29"/>
        <v>44256</v>
      </c>
      <c r="O64" s="117">
        <v>44253</v>
      </c>
      <c r="P64" s="117">
        <f t="shared" si="30"/>
        <v>44253</v>
      </c>
      <c r="Q64" s="119">
        <v>20093.897097715155</v>
      </c>
      <c r="R64" s="120">
        <v>10000</v>
      </c>
      <c r="S64" s="121">
        <v>99.97337695276765</v>
      </c>
      <c r="T64" s="116">
        <v>0</v>
      </c>
      <c r="U64" s="122">
        <f t="shared" si="31"/>
        <v>200885474.90000013</v>
      </c>
      <c r="V64" s="123">
        <v>0.0324</v>
      </c>
      <c r="W64" s="123">
        <v>0.0324</v>
      </c>
      <c r="X64" s="116" t="s">
        <v>196</v>
      </c>
      <c r="Y64" s="49"/>
    </row>
  </sheetData>
  <sheetProtection/>
  <mergeCells count="1">
    <mergeCell ref="A1:X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86</v>
      </c>
      <c r="B1" s="2"/>
    </row>
    <row r="2" spans="1:2" ht="15.75" customHeight="1">
      <c r="A2" s="1" t="s">
        <v>87</v>
      </c>
      <c r="B2" s="5"/>
    </row>
    <row r="3" spans="1:2" ht="15">
      <c r="A3" s="1" t="s">
        <v>88</v>
      </c>
      <c r="B3" s="2"/>
    </row>
    <row r="4" spans="1:2" ht="15">
      <c r="A4" s="1" t="s">
        <v>89</v>
      </c>
      <c r="B4" s="6"/>
    </row>
    <row r="5" spans="1:2" ht="15">
      <c r="A5" s="1" t="s">
        <v>90</v>
      </c>
      <c r="B5" s="6" t="s">
        <v>91</v>
      </c>
    </row>
    <row r="6" spans="1:2" ht="15">
      <c r="A6" s="1" t="s">
        <v>92</v>
      </c>
      <c r="B6" s="6"/>
    </row>
    <row r="7" spans="1:2" ht="15">
      <c r="A7" s="1" t="s">
        <v>93</v>
      </c>
      <c r="B7" s="7"/>
    </row>
    <row r="8" spans="1:2" ht="15">
      <c r="A8" s="1" t="s">
        <v>94</v>
      </c>
      <c r="B8" s="2"/>
    </row>
    <row r="10" spans="1:2" ht="15">
      <c r="A10" s="3" t="s">
        <v>95</v>
      </c>
      <c r="B10" s="4"/>
    </row>
    <row r="11" spans="1:2" ht="15">
      <c r="A11" s="8" t="s">
        <v>96</v>
      </c>
      <c r="B11" s="9" t="s">
        <v>97</v>
      </c>
    </row>
    <row r="12" spans="1:2" ht="19.5" customHeight="1">
      <c r="A12" s="8" t="s">
        <v>98</v>
      </c>
      <c r="B12" s="9" t="s">
        <v>99</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41"/>
  <sheetViews>
    <sheetView zoomScalePageLayoutView="0" workbookViewId="0" topLeftCell="A1">
      <selection activeCell="D13" sqref="D13"/>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108</v>
      </c>
      <c r="B2" s="52"/>
      <c r="C2" s="52"/>
      <c r="D2" s="52"/>
      <c r="E2" s="52"/>
      <c r="F2" s="52"/>
      <c r="G2" s="52"/>
      <c r="H2" s="52"/>
    </row>
    <row r="3" spans="1:8" ht="15">
      <c r="A3" s="53" t="s">
        <v>0</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10</v>
      </c>
      <c r="C7" s="19" t="s">
        <v>11</v>
      </c>
      <c r="D7" s="19" t="s">
        <v>44</v>
      </c>
      <c r="E7" s="20">
        <v>338</v>
      </c>
      <c r="F7" s="20">
        <v>4279.2774883</v>
      </c>
      <c r="G7" s="30">
        <v>34.48</v>
      </c>
      <c r="H7" s="50">
        <v>0</v>
      </c>
    </row>
    <row r="8" spans="1:8" ht="15">
      <c r="A8" s="17">
        <v>2</v>
      </c>
      <c r="B8" s="22" t="s">
        <v>13</v>
      </c>
      <c r="C8" s="19" t="s">
        <v>14</v>
      </c>
      <c r="D8" s="19" t="s">
        <v>70</v>
      </c>
      <c r="E8" s="20">
        <v>250</v>
      </c>
      <c r="F8" s="20">
        <v>2545.0744494</v>
      </c>
      <c r="G8" s="30">
        <v>20.51</v>
      </c>
      <c r="H8" s="50">
        <v>0.1425</v>
      </c>
    </row>
    <row r="9" spans="1:8" ht="15">
      <c r="A9" s="17"/>
      <c r="B9" s="22"/>
      <c r="C9" s="19"/>
      <c r="D9" s="19"/>
      <c r="E9" s="20"/>
      <c r="F9" s="20"/>
      <c r="G9" s="23"/>
      <c r="H9" s="50"/>
    </row>
    <row r="10" spans="1:8" ht="15">
      <c r="A10" s="17"/>
      <c r="B10" s="18" t="s">
        <v>16</v>
      </c>
      <c r="C10" s="22"/>
      <c r="D10" s="22"/>
      <c r="E10" s="22"/>
      <c r="F10" s="22"/>
      <c r="G10" s="22"/>
      <c r="H10" s="50"/>
    </row>
    <row r="11" spans="1:8" ht="15">
      <c r="A11" s="17">
        <v>3</v>
      </c>
      <c r="B11" s="22" t="s">
        <v>46</v>
      </c>
      <c r="C11" s="19" t="s">
        <v>47</v>
      </c>
      <c r="D11" s="19" t="s">
        <v>71</v>
      </c>
      <c r="E11" s="20">
        <v>90</v>
      </c>
      <c r="F11" s="20">
        <v>903.3620548</v>
      </c>
      <c r="G11" s="30">
        <v>7.28</v>
      </c>
      <c r="H11" s="50">
        <v>0.0909</v>
      </c>
    </row>
    <row r="12" spans="1:8" ht="15">
      <c r="A12" s="17">
        <v>4</v>
      </c>
      <c r="B12" s="22" t="s">
        <v>72</v>
      </c>
      <c r="C12" s="19" t="s">
        <v>104</v>
      </c>
      <c r="D12" s="19" t="s">
        <v>73</v>
      </c>
      <c r="E12" s="20">
        <v>18</v>
      </c>
      <c r="F12" s="20">
        <v>180.7915068</v>
      </c>
      <c r="G12" s="30">
        <v>1.46</v>
      </c>
      <c r="H12" s="50">
        <v>0.107</v>
      </c>
    </row>
    <row r="13" spans="1:8" ht="15">
      <c r="A13" s="17">
        <v>5</v>
      </c>
      <c r="B13" s="22" t="s">
        <v>49</v>
      </c>
      <c r="C13" s="19" t="s">
        <v>100</v>
      </c>
      <c r="D13" s="19" t="s">
        <v>50</v>
      </c>
      <c r="E13" s="20">
        <v>16000</v>
      </c>
      <c r="F13" s="20">
        <v>160.9580274</v>
      </c>
      <c r="G13" s="30">
        <v>1.3</v>
      </c>
      <c r="H13" s="50">
        <v>0.1457</v>
      </c>
    </row>
    <row r="14" spans="1:8" ht="15">
      <c r="A14" s="17">
        <v>6</v>
      </c>
      <c r="B14" s="22" t="s">
        <v>51</v>
      </c>
      <c r="C14" s="19" t="s">
        <v>52</v>
      </c>
      <c r="D14" s="19" t="s">
        <v>58</v>
      </c>
      <c r="E14" s="20">
        <v>11</v>
      </c>
      <c r="F14" s="20">
        <v>110.4109178</v>
      </c>
      <c r="G14" s="30">
        <v>0.89</v>
      </c>
      <c r="H14" s="50">
        <v>0.0909</v>
      </c>
    </row>
    <row r="15" spans="1:8" ht="15">
      <c r="A15" s="17">
        <v>7</v>
      </c>
      <c r="B15" s="22" t="s">
        <v>74</v>
      </c>
      <c r="C15" s="19" t="s">
        <v>75</v>
      </c>
      <c r="D15" s="19" t="s">
        <v>76</v>
      </c>
      <c r="E15" s="20">
        <v>200</v>
      </c>
      <c r="F15" s="20">
        <v>104.4321918</v>
      </c>
      <c r="G15" s="30">
        <v>0.84</v>
      </c>
      <c r="H15" s="50">
        <v>0.16</v>
      </c>
    </row>
    <row r="16" spans="1:8" ht="15">
      <c r="A16" s="17">
        <v>8</v>
      </c>
      <c r="B16" s="22" t="s">
        <v>51</v>
      </c>
      <c r="C16" s="19" t="s">
        <v>52</v>
      </c>
      <c r="D16" s="19" t="s">
        <v>57</v>
      </c>
      <c r="E16" s="20">
        <v>8</v>
      </c>
      <c r="F16" s="20">
        <v>80.2988493</v>
      </c>
      <c r="G16" s="30">
        <v>0.65</v>
      </c>
      <c r="H16" s="50">
        <v>0.0909</v>
      </c>
    </row>
    <row r="17" spans="1:8" ht="15">
      <c r="A17" s="17">
        <v>9</v>
      </c>
      <c r="B17" s="22" t="s">
        <v>51</v>
      </c>
      <c r="C17" s="19" t="s">
        <v>52</v>
      </c>
      <c r="D17" s="19" t="s">
        <v>77</v>
      </c>
      <c r="E17" s="20">
        <v>8</v>
      </c>
      <c r="F17" s="20">
        <v>80.2988493</v>
      </c>
      <c r="G17" s="30">
        <v>0.65</v>
      </c>
      <c r="H17" s="50">
        <v>0.0909</v>
      </c>
    </row>
    <row r="18" spans="1:8" ht="15">
      <c r="A18" s="17">
        <v>10</v>
      </c>
      <c r="B18" s="22" t="s">
        <v>72</v>
      </c>
      <c r="C18" s="19" t="s">
        <v>104</v>
      </c>
      <c r="D18" s="19" t="s">
        <v>78</v>
      </c>
      <c r="E18" s="20">
        <v>7.5</v>
      </c>
      <c r="F18" s="20">
        <v>75.4160959</v>
      </c>
      <c r="G18" s="30">
        <v>0.61</v>
      </c>
      <c r="H18" s="50">
        <v>0.135</v>
      </c>
    </row>
    <row r="19" spans="1:8" ht="15">
      <c r="A19" s="17">
        <v>11</v>
      </c>
      <c r="B19" s="22" t="s">
        <v>102</v>
      </c>
      <c r="C19" s="19" t="s">
        <v>100</v>
      </c>
      <c r="D19" s="19" t="s">
        <v>17</v>
      </c>
      <c r="E19" s="20">
        <v>7</v>
      </c>
      <c r="F19" s="20">
        <v>11.9771665</v>
      </c>
      <c r="G19" s="30">
        <v>0.1</v>
      </c>
      <c r="H19" s="50">
        <v>0</v>
      </c>
    </row>
    <row r="20" spans="1:8" ht="15">
      <c r="A20" s="17"/>
      <c r="B20" s="22"/>
      <c r="C20" s="19"/>
      <c r="D20" s="19"/>
      <c r="E20" s="20"/>
      <c r="F20" s="20"/>
      <c r="G20" s="30"/>
      <c r="H20" s="50"/>
    </row>
    <row r="21" spans="1:8" ht="15">
      <c r="A21" s="17"/>
      <c r="B21" s="18" t="s">
        <v>18</v>
      </c>
      <c r="C21" s="19"/>
      <c r="D21" s="19"/>
      <c r="E21" s="20"/>
      <c r="F21" s="20"/>
      <c r="G21" s="30"/>
      <c r="H21" s="50"/>
    </row>
    <row r="22" spans="1:8" ht="15">
      <c r="A22" s="17">
        <v>12</v>
      </c>
      <c r="B22" s="22" t="s">
        <v>26</v>
      </c>
      <c r="C22" s="19" t="s">
        <v>20</v>
      </c>
      <c r="D22" s="19" t="s">
        <v>32</v>
      </c>
      <c r="E22" s="20">
        <v>79</v>
      </c>
      <c r="F22" s="20">
        <v>392.2247436</v>
      </c>
      <c r="G22" s="30">
        <v>3.16</v>
      </c>
      <c r="H22" s="50">
        <v>0.0455</v>
      </c>
    </row>
    <row r="23" spans="1:8" ht="15">
      <c r="A23" s="17">
        <v>13</v>
      </c>
      <c r="B23" s="22" t="s">
        <v>64</v>
      </c>
      <c r="C23" s="19" t="s">
        <v>20</v>
      </c>
      <c r="D23" s="19" t="s">
        <v>65</v>
      </c>
      <c r="E23" s="20">
        <v>76</v>
      </c>
      <c r="F23" s="20">
        <v>377.151332</v>
      </c>
      <c r="G23" s="30">
        <v>3.04</v>
      </c>
      <c r="H23" s="50">
        <v>0.0395</v>
      </c>
    </row>
    <row r="24" spans="1:8" s="48" customFormat="1" ht="15">
      <c r="A24" s="17">
        <v>14</v>
      </c>
      <c r="B24" s="22" t="s">
        <v>33</v>
      </c>
      <c r="C24" s="19" t="s">
        <v>20</v>
      </c>
      <c r="D24" s="19" t="s">
        <v>66</v>
      </c>
      <c r="E24" s="20">
        <v>39</v>
      </c>
      <c r="F24" s="20">
        <v>192.3714623</v>
      </c>
      <c r="G24" s="30">
        <v>1.55</v>
      </c>
      <c r="H24" s="50">
        <v>0.0495</v>
      </c>
    </row>
    <row r="25" spans="1:8" s="48" customFormat="1" ht="15">
      <c r="A25" s="17">
        <v>15</v>
      </c>
      <c r="B25" s="22" t="s">
        <v>103</v>
      </c>
      <c r="C25" s="19" t="s">
        <v>20</v>
      </c>
      <c r="D25" s="19" t="s">
        <v>67</v>
      </c>
      <c r="E25" s="20">
        <v>39</v>
      </c>
      <c r="F25" s="20">
        <v>191.8146584</v>
      </c>
      <c r="G25" s="30">
        <v>1.55</v>
      </c>
      <c r="H25" s="50">
        <v>0.0416</v>
      </c>
    </row>
    <row r="26" spans="1:8" ht="15">
      <c r="A26" s="17">
        <v>16</v>
      </c>
      <c r="B26" s="22" t="s">
        <v>68</v>
      </c>
      <c r="C26" s="19" t="s">
        <v>20</v>
      </c>
      <c r="D26" s="19" t="s">
        <v>69</v>
      </c>
      <c r="E26" s="20">
        <v>39</v>
      </c>
      <c r="F26" s="20">
        <v>191.6794798</v>
      </c>
      <c r="G26" s="30">
        <v>1.54</v>
      </c>
      <c r="H26" s="50">
        <v>0.0425</v>
      </c>
    </row>
    <row r="27" spans="1:8" ht="15">
      <c r="A27" s="17">
        <v>17</v>
      </c>
      <c r="B27" s="22" t="s">
        <v>33</v>
      </c>
      <c r="C27" s="19" t="s">
        <v>20</v>
      </c>
      <c r="D27" s="19" t="s">
        <v>34</v>
      </c>
      <c r="E27" s="20">
        <v>11</v>
      </c>
      <c r="F27" s="20">
        <v>54.4837792</v>
      </c>
      <c r="G27" s="30">
        <v>0.44</v>
      </c>
      <c r="H27" s="50">
        <v>0.0495</v>
      </c>
    </row>
    <row r="28" spans="1:8" ht="15">
      <c r="A28" s="17"/>
      <c r="B28" s="22"/>
      <c r="C28" s="19"/>
      <c r="D28" s="19"/>
      <c r="E28" s="20"/>
      <c r="F28" s="20"/>
      <c r="G28" s="30"/>
      <c r="H28" s="20"/>
    </row>
    <row r="29" spans="1:8" ht="15">
      <c r="A29" s="17"/>
      <c r="B29" s="18"/>
      <c r="C29" s="19"/>
      <c r="D29" s="19"/>
      <c r="E29" s="20"/>
      <c r="F29" s="20"/>
      <c r="G29" s="30"/>
      <c r="H29" s="20"/>
    </row>
    <row r="30" spans="1:8" ht="15">
      <c r="A30" s="33"/>
      <c r="B30" s="34" t="s">
        <v>35</v>
      </c>
      <c r="C30" s="35"/>
      <c r="D30" s="35"/>
      <c r="E30" s="36">
        <v>0</v>
      </c>
      <c r="F30" s="36">
        <v>9932.023052600001</v>
      </c>
      <c r="G30" s="37">
        <v>80.05</v>
      </c>
      <c r="H30" s="36"/>
    </row>
    <row r="31" spans="1:8" ht="15">
      <c r="A31" s="12"/>
      <c r="B31" s="18" t="s">
        <v>36</v>
      </c>
      <c r="C31" s="13"/>
      <c r="D31" s="13"/>
      <c r="E31" s="14"/>
      <c r="F31" s="15"/>
      <c r="G31" s="16"/>
      <c r="H31" s="15"/>
    </row>
    <row r="32" spans="1:8" ht="15">
      <c r="A32" s="17"/>
      <c r="B32" s="22" t="s">
        <v>36</v>
      </c>
      <c r="C32" s="19"/>
      <c r="D32" s="19"/>
      <c r="E32" s="20"/>
      <c r="F32" s="20">
        <v>1131.0619867</v>
      </c>
      <c r="G32" s="30">
        <v>9.11</v>
      </c>
      <c r="H32" s="50">
        <v>0.0298</v>
      </c>
    </row>
    <row r="33" spans="1:8" ht="15">
      <c r="A33" s="33"/>
      <c r="B33" s="34" t="s">
        <v>35</v>
      </c>
      <c r="C33" s="35"/>
      <c r="D33" s="35"/>
      <c r="E33" s="42"/>
      <c r="F33" s="36">
        <v>1131.062</v>
      </c>
      <c r="G33" s="37">
        <v>9.11</v>
      </c>
      <c r="H33" s="36"/>
    </row>
    <row r="34" spans="1:8" ht="15">
      <c r="A34" s="24"/>
      <c r="B34" s="27" t="s">
        <v>37</v>
      </c>
      <c r="C34" s="25"/>
      <c r="D34" s="25"/>
      <c r="E34" s="26"/>
      <c r="F34" s="28"/>
      <c r="G34" s="29"/>
      <c r="H34" s="28"/>
    </row>
    <row r="35" spans="1:8" ht="15">
      <c r="A35" s="24"/>
      <c r="B35" s="27" t="s">
        <v>38</v>
      </c>
      <c r="C35" s="25"/>
      <c r="D35" s="25"/>
      <c r="E35" s="26"/>
      <c r="F35" s="20">
        <v>1348.2838592999992</v>
      </c>
      <c r="G35" s="30">
        <v>10.840000000000005</v>
      </c>
      <c r="H35" s="20"/>
    </row>
    <row r="36" spans="1:8" ht="15">
      <c r="A36" s="33"/>
      <c r="B36" s="43" t="s">
        <v>35</v>
      </c>
      <c r="C36" s="35"/>
      <c r="D36" s="35"/>
      <c r="E36" s="42"/>
      <c r="F36" s="36">
        <v>1348.2838592999992</v>
      </c>
      <c r="G36" s="37">
        <v>10.840000000000005</v>
      </c>
      <c r="H36" s="36"/>
    </row>
    <row r="37" spans="1:8" ht="15">
      <c r="A37" s="44"/>
      <c r="B37" s="46" t="s">
        <v>39</v>
      </c>
      <c r="C37" s="45"/>
      <c r="D37" s="45"/>
      <c r="E37" s="45"/>
      <c r="F37" s="31">
        <v>12411.369</v>
      </c>
      <c r="G37" s="32" t="s">
        <v>40</v>
      </c>
      <c r="H37" s="31"/>
    </row>
    <row r="39" ht="15">
      <c r="A39" t="s">
        <v>101</v>
      </c>
    </row>
    <row r="41" spans="1:7" ht="30.75" customHeight="1">
      <c r="A41" s="51" t="s">
        <v>113</v>
      </c>
      <c r="B41" s="54" t="s">
        <v>114</v>
      </c>
      <c r="C41" s="54"/>
      <c r="D41" s="54"/>
      <c r="E41" s="54"/>
      <c r="F41" s="54"/>
      <c r="G41" s="55"/>
    </row>
  </sheetData>
  <sheetProtection/>
  <mergeCells count="3">
    <mergeCell ref="A2:H2"/>
    <mergeCell ref="A3:H3"/>
    <mergeCell ref="B41:G41"/>
  </mergeCells>
  <conditionalFormatting sqref="C30:D30 C33:E36 F34 H34">
    <cfRule type="cellIs" priority="1" dxfId="30" operator="lessThan" stopIfTrue="1">
      <formula>0</formula>
    </cfRule>
  </conditionalFormatting>
  <conditionalFormatting sqref="G34">
    <cfRule type="cellIs" priority="2" dxfId="30"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PageLayoutView="0" workbookViewId="0" topLeftCell="A1">
      <selection activeCell="D11" sqref="D1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109</v>
      </c>
      <c r="B2" s="52"/>
      <c r="C2" s="52"/>
      <c r="D2" s="52"/>
      <c r="E2" s="52"/>
      <c r="F2" s="52"/>
      <c r="G2" s="52"/>
      <c r="H2" s="52"/>
    </row>
    <row r="3" spans="1:8" ht="15">
      <c r="A3" s="53" t="s">
        <v>0</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10</v>
      </c>
      <c r="C7" s="19" t="s">
        <v>11</v>
      </c>
      <c r="D7" s="19" t="s">
        <v>44</v>
      </c>
      <c r="E7" s="20">
        <v>206</v>
      </c>
      <c r="F7" s="20">
        <v>2608.0803627</v>
      </c>
      <c r="G7" s="30">
        <v>11.02</v>
      </c>
      <c r="H7" s="50">
        <v>0</v>
      </c>
    </row>
    <row r="8" spans="1:8" ht="15">
      <c r="A8" s="17">
        <v>2</v>
      </c>
      <c r="B8" s="22" t="s">
        <v>13</v>
      </c>
      <c r="C8" s="19" t="s">
        <v>14</v>
      </c>
      <c r="D8" s="19" t="s">
        <v>79</v>
      </c>
      <c r="E8" s="20">
        <v>250</v>
      </c>
      <c r="F8" s="20">
        <v>2545.0744494</v>
      </c>
      <c r="G8" s="30">
        <v>10.75</v>
      </c>
      <c r="H8" s="50">
        <v>0.1425</v>
      </c>
    </row>
    <row r="9" spans="1:8" ht="15">
      <c r="A9" s="17"/>
      <c r="B9" s="22"/>
      <c r="C9" s="19"/>
      <c r="D9" s="19"/>
      <c r="E9" s="20"/>
      <c r="F9" s="20"/>
      <c r="G9" s="23"/>
      <c r="H9" s="50"/>
    </row>
    <row r="10" spans="1:8" ht="15">
      <c r="A10" s="17"/>
      <c r="B10" s="18" t="s">
        <v>16</v>
      </c>
      <c r="C10" s="22"/>
      <c r="D10" s="22"/>
      <c r="E10" s="22"/>
      <c r="F10" s="22"/>
      <c r="G10" s="22"/>
      <c r="H10" s="50"/>
    </row>
    <row r="11" spans="1:8" ht="15">
      <c r="A11" s="17">
        <v>3</v>
      </c>
      <c r="B11" s="22" t="s">
        <v>49</v>
      </c>
      <c r="C11" s="19" t="s">
        <v>100</v>
      </c>
      <c r="D11" s="19" t="s">
        <v>50</v>
      </c>
      <c r="E11" s="20">
        <v>512000</v>
      </c>
      <c r="F11" s="20">
        <v>5150.6568768</v>
      </c>
      <c r="G11" s="30">
        <v>21.76</v>
      </c>
      <c r="H11" s="50">
        <v>0.1457</v>
      </c>
    </row>
    <row r="12" spans="1:8" ht="15">
      <c r="A12" s="17">
        <v>4</v>
      </c>
      <c r="B12" s="22" t="s">
        <v>54</v>
      </c>
      <c r="C12" s="19" t="s">
        <v>55</v>
      </c>
      <c r="D12" s="19" t="s">
        <v>80</v>
      </c>
      <c r="E12" s="20">
        <v>260</v>
      </c>
      <c r="F12" s="20">
        <v>2611.8068493</v>
      </c>
      <c r="G12" s="30">
        <v>11.04</v>
      </c>
      <c r="H12" s="50">
        <v>0.108</v>
      </c>
    </row>
    <row r="13" spans="1:8" ht="15">
      <c r="A13" s="17">
        <v>5</v>
      </c>
      <c r="B13" s="22" t="s">
        <v>59</v>
      </c>
      <c r="C13" s="19" t="s">
        <v>60</v>
      </c>
      <c r="D13" s="19" t="s">
        <v>61</v>
      </c>
      <c r="E13" s="20">
        <v>241950</v>
      </c>
      <c r="F13" s="20">
        <v>2429.9403082</v>
      </c>
      <c r="G13" s="30">
        <v>10.27</v>
      </c>
      <c r="H13" s="50">
        <v>0.105</v>
      </c>
    </row>
    <row r="14" spans="1:8" ht="15">
      <c r="A14" s="17">
        <v>6</v>
      </c>
      <c r="B14" s="22" t="s">
        <v>51</v>
      </c>
      <c r="C14" s="19" t="s">
        <v>52</v>
      </c>
      <c r="D14" s="19" t="s">
        <v>53</v>
      </c>
      <c r="E14" s="20">
        <v>120</v>
      </c>
      <c r="F14" s="20">
        <v>1204.4827397</v>
      </c>
      <c r="G14" s="30">
        <v>5.09</v>
      </c>
      <c r="H14" s="50">
        <v>0.0909</v>
      </c>
    </row>
    <row r="15" spans="1:8" ht="15">
      <c r="A15" s="17">
        <v>7</v>
      </c>
      <c r="B15" s="22" t="s">
        <v>54</v>
      </c>
      <c r="C15" s="19" t="s">
        <v>55</v>
      </c>
      <c r="D15" s="19" t="s">
        <v>81</v>
      </c>
      <c r="E15" s="20">
        <v>84</v>
      </c>
      <c r="F15" s="20">
        <v>842.7150905</v>
      </c>
      <c r="G15" s="30">
        <v>3.56</v>
      </c>
      <c r="H15" s="50">
        <v>0.108</v>
      </c>
    </row>
    <row r="16" spans="1:8" ht="15">
      <c r="A16" s="17">
        <v>8</v>
      </c>
      <c r="B16" s="22" t="s">
        <v>74</v>
      </c>
      <c r="C16" s="19" t="s">
        <v>75</v>
      </c>
      <c r="D16" s="19" t="s">
        <v>76</v>
      </c>
      <c r="E16" s="20">
        <v>1300</v>
      </c>
      <c r="F16" s="20">
        <v>678.8092466</v>
      </c>
      <c r="G16" s="30">
        <v>2.87</v>
      </c>
      <c r="H16" s="50">
        <v>0.16</v>
      </c>
    </row>
    <row r="17" spans="1:8" ht="15">
      <c r="A17" s="17">
        <v>9</v>
      </c>
      <c r="B17" s="22" t="s">
        <v>51</v>
      </c>
      <c r="C17" s="19" t="s">
        <v>52</v>
      </c>
      <c r="D17" s="19" t="s">
        <v>58</v>
      </c>
      <c r="E17" s="20">
        <v>56</v>
      </c>
      <c r="F17" s="20">
        <v>562.0919452</v>
      </c>
      <c r="G17" s="30">
        <v>2.38</v>
      </c>
      <c r="H17" s="50">
        <v>0.0909</v>
      </c>
    </row>
    <row r="18" spans="1:8" ht="15">
      <c r="A18" s="17">
        <v>10</v>
      </c>
      <c r="B18" s="22" t="s">
        <v>46</v>
      </c>
      <c r="C18" s="19" t="s">
        <v>47</v>
      </c>
      <c r="D18" s="19" t="s">
        <v>82</v>
      </c>
      <c r="E18" s="20">
        <v>20</v>
      </c>
      <c r="F18" s="20">
        <v>200.7471233</v>
      </c>
      <c r="G18" s="30">
        <v>0.85</v>
      </c>
      <c r="H18" s="50">
        <v>0.0909</v>
      </c>
    </row>
    <row r="19" spans="1:8" ht="15">
      <c r="A19" s="17">
        <v>11</v>
      </c>
      <c r="B19" s="22" t="s">
        <v>72</v>
      </c>
      <c r="C19" s="19" t="s">
        <v>104</v>
      </c>
      <c r="D19" s="19" t="s">
        <v>73</v>
      </c>
      <c r="E19" s="20">
        <v>18</v>
      </c>
      <c r="F19" s="20">
        <v>180.7915068</v>
      </c>
      <c r="G19" s="30">
        <v>0.76</v>
      </c>
      <c r="H19" s="50">
        <v>0.107</v>
      </c>
    </row>
    <row r="20" spans="1:8" ht="15">
      <c r="A20" s="17">
        <v>12</v>
      </c>
      <c r="B20" s="22" t="s">
        <v>51</v>
      </c>
      <c r="C20" s="19" t="s">
        <v>52</v>
      </c>
      <c r="D20" s="19" t="s">
        <v>57</v>
      </c>
      <c r="E20" s="20">
        <v>16</v>
      </c>
      <c r="F20" s="20">
        <v>160.5976986</v>
      </c>
      <c r="G20" s="30">
        <v>0.68</v>
      </c>
      <c r="H20" s="50">
        <v>0.0909</v>
      </c>
    </row>
    <row r="21" spans="1:8" ht="15">
      <c r="A21" s="17">
        <v>13</v>
      </c>
      <c r="B21" s="22" t="s">
        <v>102</v>
      </c>
      <c r="C21" s="19" t="s">
        <v>100</v>
      </c>
      <c r="D21" s="19" t="s">
        <v>17</v>
      </c>
      <c r="E21" s="20">
        <v>20</v>
      </c>
      <c r="F21" s="20">
        <v>34.2204633</v>
      </c>
      <c r="G21" s="30">
        <v>0.14</v>
      </c>
      <c r="H21" s="50">
        <v>0</v>
      </c>
    </row>
    <row r="22" spans="1:8" ht="15">
      <c r="A22" s="17"/>
      <c r="B22" s="22"/>
      <c r="C22" s="19"/>
      <c r="D22" s="19"/>
      <c r="E22" s="20"/>
      <c r="F22" s="20"/>
      <c r="G22" s="30"/>
      <c r="H22" s="50"/>
    </row>
    <row r="23" spans="1:8" ht="15">
      <c r="A23" s="17"/>
      <c r="B23" s="18" t="s">
        <v>18</v>
      </c>
      <c r="C23" s="19"/>
      <c r="D23" s="19"/>
      <c r="E23" s="20"/>
      <c r="F23" s="20"/>
      <c r="G23" s="30"/>
      <c r="H23" s="50"/>
    </row>
    <row r="24" spans="1:8" ht="15">
      <c r="A24" s="17">
        <v>14</v>
      </c>
      <c r="B24" s="22" t="s">
        <v>26</v>
      </c>
      <c r="C24" s="19" t="s">
        <v>20</v>
      </c>
      <c r="D24" s="19" t="s">
        <v>32</v>
      </c>
      <c r="E24" s="20">
        <v>160</v>
      </c>
      <c r="F24" s="20">
        <v>794.3792275</v>
      </c>
      <c r="G24" s="30">
        <v>3.36</v>
      </c>
      <c r="H24" s="50">
        <v>0.0455</v>
      </c>
    </row>
    <row r="25" spans="1:8" ht="15">
      <c r="A25" s="17">
        <v>15</v>
      </c>
      <c r="B25" s="22" t="s">
        <v>64</v>
      </c>
      <c r="C25" s="19" t="s">
        <v>20</v>
      </c>
      <c r="D25" s="19" t="s">
        <v>65</v>
      </c>
      <c r="E25" s="20">
        <v>67</v>
      </c>
      <c r="F25" s="20">
        <v>332.4886742</v>
      </c>
      <c r="G25" s="30">
        <v>1.4</v>
      </c>
      <c r="H25" s="50">
        <v>0.0395</v>
      </c>
    </row>
    <row r="26" spans="1:8" ht="15">
      <c r="A26" s="17">
        <v>16</v>
      </c>
      <c r="B26" s="22" t="s">
        <v>68</v>
      </c>
      <c r="C26" s="19" t="s">
        <v>20</v>
      </c>
      <c r="D26" s="19" t="s">
        <v>69</v>
      </c>
      <c r="E26" s="20">
        <v>42</v>
      </c>
      <c r="F26" s="20">
        <v>206.4240552</v>
      </c>
      <c r="G26" s="30">
        <v>0.87</v>
      </c>
      <c r="H26" s="50">
        <v>0.0425</v>
      </c>
    </row>
    <row r="27" spans="1:8" ht="15">
      <c r="A27" s="17">
        <v>17</v>
      </c>
      <c r="B27" s="22" t="s">
        <v>33</v>
      </c>
      <c r="C27" s="19" t="s">
        <v>20</v>
      </c>
      <c r="D27" s="19" t="s">
        <v>66</v>
      </c>
      <c r="E27" s="20">
        <v>37</v>
      </c>
      <c r="F27" s="20">
        <v>182.5062591</v>
      </c>
      <c r="G27" s="30">
        <v>0.77</v>
      </c>
      <c r="H27" s="50">
        <v>0.0495</v>
      </c>
    </row>
    <row r="28" spans="1:8" ht="15">
      <c r="A28" s="17">
        <v>18</v>
      </c>
      <c r="B28" s="22" t="s">
        <v>103</v>
      </c>
      <c r="C28" s="19" t="s">
        <v>20</v>
      </c>
      <c r="D28" s="19" t="s">
        <v>67</v>
      </c>
      <c r="E28" s="20">
        <v>37</v>
      </c>
      <c r="F28" s="20">
        <v>181.9780092</v>
      </c>
      <c r="G28" s="30">
        <v>0.77</v>
      </c>
      <c r="H28" s="50">
        <v>0.0416</v>
      </c>
    </row>
    <row r="29" spans="1:8" ht="15">
      <c r="A29" s="17">
        <v>19</v>
      </c>
      <c r="B29" s="22" t="s">
        <v>33</v>
      </c>
      <c r="C29" s="19" t="s">
        <v>20</v>
      </c>
      <c r="D29" s="19" t="s">
        <v>34</v>
      </c>
      <c r="E29" s="20">
        <v>11</v>
      </c>
      <c r="F29" s="20">
        <v>54.4837792</v>
      </c>
      <c r="G29" s="30">
        <v>0.23</v>
      </c>
      <c r="H29" s="50">
        <v>0.0495</v>
      </c>
    </row>
    <row r="30" spans="1:8" ht="15">
      <c r="A30" s="17"/>
      <c r="B30" s="22"/>
      <c r="C30" s="19"/>
      <c r="D30" s="19"/>
      <c r="E30" s="20"/>
      <c r="F30" s="20"/>
      <c r="G30" s="30"/>
      <c r="H30" s="20"/>
    </row>
    <row r="31" spans="1:8" ht="15">
      <c r="A31" s="17"/>
      <c r="B31" s="18"/>
      <c r="C31" s="19"/>
      <c r="D31" s="19"/>
      <c r="E31" s="20"/>
      <c r="F31" s="20"/>
      <c r="G31" s="30"/>
      <c r="H31" s="20"/>
    </row>
    <row r="32" spans="1:8" ht="15">
      <c r="A32" s="33"/>
      <c r="B32" s="34" t="s">
        <v>35</v>
      </c>
      <c r="C32" s="35"/>
      <c r="D32" s="35"/>
      <c r="E32" s="36"/>
      <c r="F32" s="36">
        <v>20962.2746648</v>
      </c>
      <c r="G32" s="37">
        <v>88.57</v>
      </c>
      <c r="H32" s="36"/>
    </row>
    <row r="33" spans="1:8" ht="15">
      <c r="A33" s="12"/>
      <c r="B33" s="18" t="s">
        <v>36</v>
      </c>
      <c r="C33" s="13"/>
      <c r="D33" s="13"/>
      <c r="E33" s="14"/>
      <c r="F33" s="15"/>
      <c r="G33" s="16"/>
      <c r="H33" s="15"/>
    </row>
    <row r="34" spans="1:8" ht="15">
      <c r="A34" s="17"/>
      <c r="B34" s="22" t="s">
        <v>36</v>
      </c>
      <c r="C34" s="19"/>
      <c r="D34" s="19"/>
      <c r="E34" s="20"/>
      <c r="F34" s="20">
        <v>1233.6533219</v>
      </c>
      <c r="G34" s="30">
        <v>5.21</v>
      </c>
      <c r="H34" s="50">
        <v>0.0298</v>
      </c>
    </row>
    <row r="35" spans="1:8" ht="15">
      <c r="A35" s="33"/>
      <c r="B35" s="34" t="s">
        <v>35</v>
      </c>
      <c r="C35" s="35"/>
      <c r="D35" s="35"/>
      <c r="E35" s="42"/>
      <c r="F35" s="36">
        <v>1233.653</v>
      </c>
      <c r="G35" s="37">
        <v>5.21</v>
      </c>
      <c r="H35" s="36"/>
    </row>
    <row r="36" spans="1:8" ht="15">
      <c r="A36" s="24"/>
      <c r="B36" s="27" t="s">
        <v>37</v>
      </c>
      <c r="C36" s="25"/>
      <c r="D36" s="25"/>
      <c r="E36" s="26"/>
      <c r="F36" s="28"/>
      <c r="G36" s="29"/>
      <c r="H36" s="28"/>
    </row>
    <row r="37" spans="1:8" ht="15">
      <c r="A37" s="24"/>
      <c r="B37" s="27" t="s">
        <v>38</v>
      </c>
      <c r="C37" s="25"/>
      <c r="D37" s="25"/>
      <c r="E37" s="26"/>
      <c r="F37" s="20">
        <v>1470.6467752000008</v>
      </c>
      <c r="G37" s="30">
        <v>6.21999999999999</v>
      </c>
      <c r="H37" s="20"/>
    </row>
    <row r="38" spans="1:8" ht="15">
      <c r="A38" s="33"/>
      <c r="B38" s="43" t="s">
        <v>35</v>
      </c>
      <c r="C38" s="35"/>
      <c r="D38" s="35"/>
      <c r="E38" s="42"/>
      <c r="F38" s="36">
        <v>1470.6467752000008</v>
      </c>
      <c r="G38" s="37">
        <v>6.21999999999999</v>
      </c>
      <c r="H38" s="36"/>
    </row>
    <row r="39" spans="1:8" ht="15">
      <c r="A39" s="44"/>
      <c r="B39" s="46" t="s">
        <v>39</v>
      </c>
      <c r="C39" s="45"/>
      <c r="D39" s="45"/>
      <c r="E39" s="45"/>
      <c r="F39" s="31">
        <v>23666.575</v>
      </c>
      <c r="G39" s="32" t="s">
        <v>40</v>
      </c>
      <c r="H39" s="31"/>
    </row>
    <row r="41" ht="15">
      <c r="A41" t="s">
        <v>101</v>
      </c>
    </row>
    <row r="43" spans="1:7" ht="30" customHeight="1">
      <c r="A43" s="51" t="s">
        <v>113</v>
      </c>
      <c r="B43" s="54" t="s">
        <v>114</v>
      </c>
      <c r="C43" s="54"/>
      <c r="D43" s="54"/>
      <c r="E43" s="54"/>
      <c r="F43" s="54"/>
      <c r="G43" s="55"/>
    </row>
  </sheetData>
  <sheetProtection/>
  <mergeCells count="3">
    <mergeCell ref="A2:H2"/>
    <mergeCell ref="A3:H3"/>
    <mergeCell ref="B43:G43"/>
  </mergeCells>
  <conditionalFormatting sqref="C32:D32 C35:E38 F36 H36">
    <cfRule type="cellIs" priority="1" dxfId="30" operator="lessThan" stopIfTrue="1">
      <formula>0</formula>
    </cfRule>
  </conditionalFormatting>
  <conditionalFormatting sqref="G36">
    <cfRule type="cellIs" priority="2" dxfId="30"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8"/>
  <sheetViews>
    <sheetView zoomScalePageLayoutView="0" workbookViewId="0" topLeftCell="A1">
      <selection activeCell="B14" sqref="B14"/>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110</v>
      </c>
      <c r="B2" s="52"/>
      <c r="C2" s="52"/>
      <c r="D2" s="52"/>
      <c r="E2" s="52"/>
      <c r="F2" s="52"/>
      <c r="G2" s="52"/>
      <c r="H2" s="52"/>
    </row>
    <row r="3" spans="1:8" ht="15">
      <c r="A3" s="53" t="s">
        <v>0</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10</v>
      </c>
      <c r="C7" s="19" t="s">
        <v>11</v>
      </c>
      <c r="D7" s="19" t="s">
        <v>44</v>
      </c>
      <c r="E7" s="20">
        <v>5</v>
      </c>
      <c r="F7" s="20">
        <v>63.3029214</v>
      </c>
      <c r="G7" s="30">
        <v>0.32</v>
      </c>
      <c r="H7" s="30">
        <v>0</v>
      </c>
    </row>
    <row r="8" spans="1:8" ht="15">
      <c r="A8" s="17"/>
      <c r="B8" s="22"/>
      <c r="C8" s="19"/>
      <c r="D8" s="19"/>
      <c r="E8" s="20"/>
      <c r="F8" s="20"/>
      <c r="G8" s="23"/>
      <c r="H8" s="20"/>
    </row>
    <row r="9" spans="1:8" ht="15">
      <c r="A9" s="17"/>
      <c r="B9" s="18" t="s">
        <v>16</v>
      </c>
      <c r="C9" s="22"/>
      <c r="D9" s="22"/>
      <c r="E9" s="22"/>
      <c r="F9" s="22"/>
      <c r="G9" s="22"/>
      <c r="H9" s="17"/>
    </row>
    <row r="10" spans="1:8" ht="15">
      <c r="A10" s="17">
        <v>2</v>
      </c>
      <c r="B10" s="22" t="s">
        <v>51</v>
      </c>
      <c r="C10" s="19" t="s">
        <v>52</v>
      </c>
      <c r="D10" s="19" t="s">
        <v>53</v>
      </c>
      <c r="E10" s="20">
        <v>558</v>
      </c>
      <c r="F10" s="20">
        <v>5600.8447398</v>
      </c>
      <c r="G10" s="30">
        <v>27.94</v>
      </c>
      <c r="H10" s="50">
        <v>0.0909</v>
      </c>
    </row>
    <row r="11" spans="1:8" ht="15">
      <c r="A11" s="17">
        <v>3</v>
      </c>
      <c r="B11" s="22" t="s">
        <v>49</v>
      </c>
      <c r="C11" s="19" t="s">
        <v>100</v>
      </c>
      <c r="D11" s="19" t="s">
        <v>50</v>
      </c>
      <c r="E11" s="20">
        <v>395000</v>
      </c>
      <c r="F11" s="20">
        <v>3973.6513013</v>
      </c>
      <c r="G11" s="30">
        <v>19.82</v>
      </c>
      <c r="H11" s="50">
        <v>0.1457</v>
      </c>
    </row>
    <row r="12" spans="1:8" ht="15">
      <c r="A12" s="17">
        <v>4</v>
      </c>
      <c r="B12" s="22" t="s">
        <v>46</v>
      </c>
      <c r="C12" s="19" t="s">
        <v>47</v>
      </c>
      <c r="D12" s="19" t="s">
        <v>83</v>
      </c>
      <c r="E12" s="20">
        <v>280</v>
      </c>
      <c r="F12" s="20">
        <v>2810.459726</v>
      </c>
      <c r="G12" s="30">
        <v>14.02</v>
      </c>
      <c r="H12" s="50">
        <v>0.0909</v>
      </c>
    </row>
    <row r="13" spans="1:8" ht="15">
      <c r="A13" s="17">
        <v>5</v>
      </c>
      <c r="B13" s="22" t="s">
        <v>54</v>
      </c>
      <c r="C13" s="19" t="s">
        <v>55</v>
      </c>
      <c r="D13" s="19" t="s">
        <v>80</v>
      </c>
      <c r="E13" s="20">
        <v>105</v>
      </c>
      <c r="F13" s="20">
        <v>1054.7681507</v>
      </c>
      <c r="G13" s="30">
        <v>5.26</v>
      </c>
      <c r="H13" s="50">
        <v>0.108</v>
      </c>
    </row>
    <row r="14" spans="1:8" ht="15">
      <c r="A14" s="17">
        <v>6</v>
      </c>
      <c r="B14" s="22" t="s">
        <v>51</v>
      </c>
      <c r="C14" s="19" t="s">
        <v>52</v>
      </c>
      <c r="D14" s="19" t="s">
        <v>57</v>
      </c>
      <c r="E14" s="20">
        <v>8</v>
      </c>
      <c r="F14" s="20">
        <v>80.2988493</v>
      </c>
      <c r="G14" s="30">
        <v>0.4</v>
      </c>
      <c r="H14" s="50">
        <v>0.0909</v>
      </c>
    </row>
    <row r="15" spans="1:8" ht="15">
      <c r="A15" s="17">
        <v>7</v>
      </c>
      <c r="B15" s="22" t="s">
        <v>102</v>
      </c>
      <c r="C15" s="19" t="s">
        <v>100</v>
      </c>
      <c r="D15" s="19" t="s">
        <v>17</v>
      </c>
      <c r="E15" s="20">
        <v>10</v>
      </c>
      <c r="F15" s="20">
        <v>17.1102267</v>
      </c>
      <c r="G15" s="30">
        <v>0.09</v>
      </c>
      <c r="H15" s="50">
        <v>0</v>
      </c>
    </row>
    <row r="16" spans="1:8" ht="15">
      <c r="A16" s="17">
        <v>8</v>
      </c>
      <c r="B16" s="22" t="s">
        <v>59</v>
      </c>
      <c r="C16" s="19" t="s">
        <v>60</v>
      </c>
      <c r="D16" s="19" t="s">
        <v>61</v>
      </c>
      <c r="E16" s="20">
        <v>1703</v>
      </c>
      <c r="F16" s="20">
        <v>17.1034856</v>
      </c>
      <c r="G16" s="30">
        <v>0.09</v>
      </c>
      <c r="H16" s="50">
        <v>0.105</v>
      </c>
    </row>
    <row r="17" spans="1:8" ht="15">
      <c r="A17" s="17"/>
      <c r="B17" s="22"/>
      <c r="C17" s="19"/>
      <c r="D17" s="19"/>
      <c r="E17" s="20"/>
      <c r="F17" s="20"/>
      <c r="G17" s="30"/>
      <c r="H17" s="50"/>
    </row>
    <row r="18" spans="1:8" ht="15">
      <c r="A18" s="17"/>
      <c r="B18" s="18" t="s">
        <v>18</v>
      </c>
      <c r="C18" s="19"/>
      <c r="D18" s="19"/>
      <c r="E18" s="20"/>
      <c r="F18" s="20"/>
      <c r="G18" s="30"/>
      <c r="H18" s="50"/>
    </row>
    <row r="19" spans="1:8" ht="15">
      <c r="A19" s="17">
        <v>9</v>
      </c>
      <c r="B19" s="22" t="s">
        <v>62</v>
      </c>
      <c r="C19" s="19" t="s">
        <v>20</v>
      </c>
      <c r="D19" s="19" t="s">
        <v>63</v>
      </c>
      <c r="E19" s="20">
        <v>500</v>
      </c>
      <c r="F19" s="20">
        <v>2456.600875</v>
      </c>
      <c r="G19" s="30">
        <v>12.26</v>
      </c>
      <c r="H19" s="50">
        <v>0.0419</v>
      </c>
    </row>
    <row r="20" spans="1:8" ht="15">
      <c r="A20" s="17">
        <v>10</v>
      </c>
      <c r="B20" s="22" t="s">
        <v>64</v>
      </c>
      <c r="C20" s="19" t="s">
        <v>20</v>
      </c>
      <c r="D20" s="19" t="s">
        <v>65</v>
      </c>
      <c r="E20" s="20">
        <v>154</v>
      </c>
      <c r="F20" s="20">
        <v>764.227699</v>
      </c>
      <c r="G20" s="30">
        <v>3.81</v>
      </c>
      <c r="H20" s="50">
        <v>0.0395</v>
      </c>
    </row>
    <row r="21" spans="1:8" ht="15">
      <c r="A21" s="17">
        <v>11</v>
      </c>
      <c r="B21" s="22" t="s">
        <v>33</v>
      </c>
      <c r="C21" s="19" t="s">
        <v>20</v>
      </c>
      <c r="D21" s="19" t="s">
        <v>66</v>
      </c>
      <c r="E21" s="20">
        <v>74</v>
      </c>
      <c r="F21" s="20">
        <v>365.0125182</v>
      </c>
      <c r="G21" s="30">
        <v>1.82</v>
      </c>
      <c r="H21" s="50">
        <v>0.0495</v>
      </c>
    </row>
    <row r="22" spans="1:8" ht="15">
      <c r="A22" s="17">
        <v>12</v>
      </c>
      <c r="B22" s="22" t="s">
        <v>103</v>
      </c>
      <c r="C22" s="19" t="s">
        <v>20</v>
      </c>
      <c r="D22" s="19" t="s">
        <v>67</v>
      </c>
      <c r="E22" s="20">
        <v>74</v>
      </c>
      <c r="F22" s="20">
        <v>363.9560184</v>
      </c>
      <c r="G22" s="30">
        <v>1.82</v>
      </c>
      <c r="H22" s="50">
        <v>0.0416</v>
      </c>
    </row>
    <row r="23" spans="1:8" ht="15">
      <c r="A23" s="17">
        <v>13</v>
      </c>
      <c r="B23" s="22" t="s">
        <v>68</v>
      </c>
      <c r="C23" s="19" t="s">
        <v>20</v>
      </c>
      <c r="D23" s="19" t="s">
        <v>69</v>
      </c>
      <c r="E23" s="20">
        <v>71</v>
      </c>
      <c r="F23" s="20">
        <v>348.9549504</v>
      </c>
      <c r="G23" s="30">
        <v>1.74</v>
      </c>
      <c r="H23" s="50">
        <v>0.0425</v>
      </c>
    </row>
    <row r="24" spans="1:8" ht="15">
      <c r="A24" s="17">
        <v>14</v>
      </c>
      <c r="B24" s="22" t="s">
        <v>33</v>
      </c>
      <c r="C24" s="19" t="s">
        <v>20</v>
      </c>
      <c r="D24" s="19" t="s">
        <v>34</v>
      </c>
      <c r="E24" s="20">
        <v>21</v>
      </c>
      <c r="F24" s="20">
        <v>104.0144875</v>
      </c>
      <c r="G24" s="30">
        <v>0.52</v>
      </c>
      <c r="H24" s="50">
        <v>0.0495</v>
      </c>
    </row>
    <row r="25" spans="1:8" ht="15">
      <c r="A25" s="17"/>
      <c r="B25" s="22"/>
      <c r="C25" s="19"/>
      <c r="D25" s="19"/>
      <c r="E25" s="20"/>
      <c r="F25" s="20"/>
      <c r="G25" s="30"/>
      <c r="H25" s="20"/>
    </row>
    <row r="26" spans="1:8" ht="15">
      <c r="A26" s="33"/>
      <c r="B26" s="34" t="s">
        <v>35</v>
      </c>
      <c r="C26" s="35"/>
      <c r="D26" s="35"/>
      <c r="E26" s="36">
        <v>0</v>
      </c>
      <c r="F26" s="36">
        <v>18020.3059493</v>
      </c>
      <c r="G26" s="37">
        <v>89.91000000000003</v>
      </c>
      <c r="H26" s="36"/>
    </row>
    <row r="27" spans="1:8" ht="15">
      <c r="A27" s="12"/>
      <c r="B27" s="18" t="s">
        <v>36</v>
      </c>
      <c r="C27" s="13"/>
      <c r="D27" s="13"/>
      <c r="E27" s="14"/>
      <c r="F27" s="15"/>
      <c r="G27" s="16"/>
      <c r="H27" s="15"/>
    </row>
    <row r="28" spans="2:8" ht="15">
      <c r="B28" s="22" t="s">
        <v>36</v>
      </c>
      <c r="E28" s="20"/>
      <c r="F28" s="20">
        <v>2006.1335967</v>
      </c>
      <c r="G28" s="30">
        <v>10.01</v>
      </c>
      <c r="H28" s="50">
        <v>0.03025193694028686</v>
      </c>
    </row>
    <row r="29" spans="1:8" ht="15">
      <c r="A29" s="33"/>
      <c r="B29" s="34" t="s">
        <v>35</v>
      </c>
      <c r="C29" s="35"/>
      <c r="D29" s="35"/>
      <c r="E29" s="42"/>
      <c r="F29" s="36">
        <v>2006.134</v>
      </c>
      <c r="G29" s="37">
        <v>10.01</v>
      </c>
      <c r="H29" s="36"/>
    </row>
    <row r="30" spans="1:8" ht="15">
      <c r="A30" s="24"/>
      <c r="B30" s="27" t="s">
        <v>37</v>
      </c>
      <c r="C30" s="25"/>
      <c r="D30" s="25"/>
      <c r="E30" s="26"/>
      <c r="F30" s="28"/>
      <c r="G30" s="29"/>
      <c r="H30" s="28"/>
    </row>
    <row r="31" spans="1:8" ht="15">
      <c r="A31" s="24"/>
      <c r="B31" s="27" t="s">
        <v>38</v>
      </c>
      <c r="C31" s="25"/>
      <c r="D31" s="25"/>
      <c r="E31" s="26"/>
      <c r="F31" s="20">
        <v>17.697910299998966</v>
      </c>
      <c r="G31" s="30">
        <v>0.07999999999998</v>
      </c>
      <c r="H31" s="20"/>
    </row>
    <row r="32" spans="1:8" ht="15">
      <c r="A32" s="33"/>
      <c r="B32" s="43" t="s">
        <v>35</v>
      </c>
      <c r="C32" s="35"/>
      <c r="D32" s="35"/>
      <c r="E32" s="42"/>
      <c r="F32" s="36">
        <v>17.697910299998966</v>
      </c>
      <c r="G32" s="37">
        <v>0.07999999999998</v>
      </c>
      <c r="H32" s="36"/>
    </row>
    <row r="33" spans="1:8" ht="15">
      <c r="A33" s="44"/>
      <c r="B33" s="46" t="s">
        <v>39</v>
      </c>
      <c r="C33" s="45"/>
      <c r="D33" s="45"/>
      <c r="E33" s="45"/>
      <c r="F33" s="31">
        <v>20044.137</v>
      </c>
      <c r="G33" s="32" t="s">
        <v>40</v>
      </c>
      <c r="H33" s="31"/>
    </row>
    <row r="36" ht="15">
      <c r="A36" t="s">
        <v>101</v>
      </c>
    </row>
    <row r="38" spans="1:7" ht="30" customHeight="1">
      <c r="A38" s="51" t="s">
        <v>113</v>
      </c>
      <c r="B38" s="54" t="s">
        <v>114</v>
      </c>
      <c r="C38" s="54"/>
      <c r="D38" s="54"/>
      <c r="E38" s="54"/>
      <c r="F38" s="54"/>
      <c r="G38" s="55"/>
    </row>
  </sheetData>
  <sheetProtection/>
  <mergeCells count="3">
    <mergeCell ref="A2:H2"/>
    <mergeCell ref="A3:H3"/>
    <mergeCell ref="B38:G38"/>
  </mergeCells>
  <conditionalFormatting sqref="C26:D26 C29:E32 F30 H30">
    <cfRule type="cellIs" priority="1" dxfId="30" operator="lessThan" stopIfTrue="1">
      <formula>0</formula>
    </cfRule>
  </conditionalFormatting>
  <conditionalFormatting sqref="G30">
    <cfRule type="cellIs" priority="2" dxfId="30"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111</v>
      </c>
      <c r="B2" s="52"/>
      <c r="C2" s="52"/>
      <c r="D2" s="52"/>
      <c r="E2" s="52"/>
      <c r="F2" s="52"/>
      <c r="G2" s="52"/>
      <c r="H2" s="52"/>
    </row>
    <row r="3" spans="1:8" ht="15">
      <c r="A3" s="53" t="s">
        <v>0</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13</v>
      </c>
      <c r="C7" s="19" t="s">
        <v>14</v>
      </c>
      <c r="D7" s="19" t="s">
        <v>84</v>
      </c>
      <c r="E7" s="20">
        <v>200</v>
      </c>
      <c r="F7" s="20">
        <v>2036.0595595</v>
      </c>
      <c r="G7" s="30">
        <v>12.53</v>
      </c>
      <c r="H7" s="50">
        <v>0.1425</v>
      </c>
    </row>
    <row r="8" spans="1:8" ht="15">
      <c r="A8" s="17">
        <v>2</v>
      </c>
      <c r="B8" s="22" t="s">
        <v>10</v>
      </c>
      <c r="C8" s="19" t="s">
        <v>11</v>
      </c>
      <c r="D8" s="19" t="s">
        <v>44</v>
      </c>
      <c r="E8" s="20">
        <v>77</v>
      </c>
      <c r="F8" s="20">
        <v>974.8649899</v>
      </c>
      <c r="G8" s="30">
        <v>6</v>
      </c>
      <c r="H8" s="50">
        <v>0</v>
      </c>
    </row>
    <row r="9" spans="1:8" ht="15">
      <c r="A9" s="17"/>
      <c r="B9" s="22"/>
      <c r="C9" s="19"/>
      <c r="D9" s="19"/>
      <c r="E9" s="20"/>
      <c r="F9" s="20"/>
      <c r="G9" s="23"/>
      <c r="H9" s="50"/>
    </row>
    <row r="10" spans="1:8" ht="15">
      <c r="A10" s="17"/>
      <c r="B10" s="18" t="s">
        <v>16</v>
      </c>
      <c r="C10" s="22"/>
      <c r="D10" s="22"/>
      <c r="E10" s="22"/>
      <c r="F10" s="22"/>
      <c r="G10" s="22"/>
      <c r="H10" s="50"/>
    </row>
    <row r="11" spans="1:8" ht="15">
      <c r="A11" s="17">
        <v>3</v>
      </c>
      <c r="B11" s="22" t="s">
        <v>51</v>
      </c>
      <c r="C11" s="19" t="s">
        <v>52</v>
      </c>
      <c r="D11" s="19" t="s">
        <v>77</v>
      </c>
      <c r="E11" s="20">
        <v>123</v>
      </c>
      <c r="F11" s="20">
        <v>1234.5948082</v>
      </c>
      <c r="G11" s="30">
        <v>7.6</v>
      </c>
      <c r="H11" s="50">
        <v>0.0909</v>
      </c>
    </row>
    <row r="12" spans="1:8" ht="15">
      <c r="A12" s="17">
        <v>4</v>
      </c>
      <c r="B12" s="22" t="s">
        <v>54</v>
      </c>
      <c r="C12" s="19" t="s">
        <v>55</v>
      </c>
      <c r="D12" s="19" t="s">
        <v>85</v>
      </c>
      <c r="E12" s="20">
        <v>100</v>
      </c>
      <c r="F12" s="20">
        <v>439.9890045</v>
      </c>
      <c r="G12" s="30">
        <v>2.71</v>
      </c>
      <c r="H12" s="50">
        <v>0.108</v>
      </c>
    </row>
    <row r="13" spans="1:8" ht="15">
      <c r="A13" s="17">
        <v>5</v>
      </c>
      <c r="B13" s="22" t="s">
        <v>51</v>
      </c>
      <c r="C13" s="19" t="s">
        <v>52</v>
      </c>
      <c r="D13" s="19" t="s">
        <v>58</v>
      </c>
      <c r="E13" s="20">
        <v>43</v>
      </c>
      <c r="F13" s="20">
        <v>431.6063151</v>
      </c>
      <c r="G13" s="30">
        <v>2.66</v>
      </c>
      <c r="H13" s="50">
        <v>0.0909</v>
      </c>
    </row>
    <row r="14" spans="1:8" ht="15">
      <c r="A14" s="17">
        <v>6</v>
      </c>
      <c r="B14" s="22" t="s">
        <v>51</v>
      </c>
      <c r="C14" s="19" t="s">
        <v>52</v>
      </c>
      <c r="D14" s="19" t="s">
        <v>57</v>
      </c>
      <c r="E14" s="20">
        <v>8</v>
      </c>
      <c r="F14" s="20">
        <v>80.2988493</v>
      </c>
      <c r="G14" s="30">
        <v>0.49</v>
      </c>
      <c r="H14" s="50">
        <v>0.0909</v>
      </c>
    </row>
    <row r="15" spans="1:8" ht="15">
      <c r="A15" s="17">
        <v>7</v>
      </c>
      <c r="B15" s="22" t="s">
        <v>74</v>
      </c>
      <c r="C15" s="19" t="s">
        <v>75</v>
      </c>
      <c r="D15" s="19" t="s">
        <v>76</v>
      </c>
      <c r="E15" s="20">
        <v>100</v>
      </c>
      <c r="F15" s="20">
        <v>52.2160959</v>
      </c>
      <c r="G15" s="30">
        <v>0.32</v>
      </c>
      <c r="H15" s="50">
        <v>0.16</v>
      </c>
    </row>
    <row r="16" spans="1:8" ht="15">
      <c r="A16" s="17">
        <v>8</v>
      </c>
      <c r="B16" s="22" t="s">
        <v>51</v>
      </c>
      <c r="C16" s="19" t="s">
        <v>52</v>
      </c>
      <c r="D16" s="19" t="s">
        <v>53</v>
      </c>
      <c r="E16" s="20">
        <v>4</v>
      </c>
      <c r="F16" s="20">
        <v>40.1494247</v>
      </c>
      <c r="G16" s="30">
        <v>0.25</v>
      </c>
      <c r="H16" s="50">
        <v>0.0909</v>
      </c>
    </row>
    <row r="17" spans="1:8" ht="15">
      <c r="A17" s="17">
        <v>9</v>
      </c>
      <c r="B17" s="22" t="s">
        <v>72</v>
      </c>
      <c r="C17" s="19" t="s">
        <v>104</v>
      </c>
      <c r="D17" s="19" t="s">
        <v>78</v>
      </c>
      <c r="E17" s="20">
        <v>1.5</v>
      </c>
      <c r="F17" s="20">
        <v>15.0832192</v>
      </c>
      <c r="G17" s="30">
        <v>0.09</v>
      </c>
      <c r="H17" s="50">
        <v>0.135</v>
      </c>
    </row>
    <row r="18" spans="1:8" ht="15">
      <c r="A18" s="17"/>
      <c r="B18" s="22"/>
      <c r="C18" s="19"/>
      <c r="D18" s="19"/>
      <c r="E18" s="20"/>
      <c r="F18" s="20"/>
      <c r="G18" s="30"/>
      <c r="H18" s="50"/>
    </row>
    <row r="19" spans="1:8" ht="15">
      <c r="A19" s="17"/>
      <c r="B19" s="18" t="s">
        <v>18</v>
      </c>
      <c r="C19" s="19"/>
      <c r="D19" s="19"/>
      <c r="E19" s="20"/>
      <c r="F19" s="20"/>
      <c r="G19" s="30"/>
      <c r="H19" s="50"/>
    </row>
    <row r="20" spans="1:8" ht="15">
      <c r="A20" s="17">
        <v>10</v>
      </c>
      <c r="B20" s="22" t="s">
        <v>62</v>
      </c>
      <c r="C20" s="19" t="s">
        <v>20</v>
      </c>
      <c r="D20" s="19" t="s">
        <v>63</v>
      </c>
      <c r="E20" s="20">
        <v>500</v>
      </c>
      <c r="F20" s="20">
        <v>2456.600875</v>
      </c>
      <c r="G20" s="30">
        <v>15.12</v>
      </c>
      <c r="H20" s="50">
        <v>0.0419</v>
      </c>
    </row>
    <row r="21" spans="1:8" ht="15">
      <c r="A21" s="17">
        <v>11</v>
      </c>
      <c r="B21" s="22" t="s">
        <v>64</v>
      </c>
      <c r="C21" s="19" t="s">
        <v>20</v>
      </c>
      <c r="D21" s="19" t="s">
        <v>65</v>
      </c>
      <c r="E21" s="20">
        <v>239</v>
      </c>
      <c r="F21" s="20">
        <v>1186.0416887</v>
      </c>
      <c r="G21" s="30">
        <v>7.3</v>
      </c>
      <c r="H21" s="50">
        <v>0.0395</v>
      </c>
    </row>
    <row r="22" spans="1:8" ht="15">
      <c r="A22" s="17">
        <v>12</v>
      </c>
      <c r="B22" s="22" t="s">
        <v>33</v>
      </c>
      <c r="C22" s="19" t="s">
        <v>20</v>
      </c>
      <c r="D22" s="19" t="s">
        <v>66</v>
      </c>
      <c r="E22" s="20">
        <v>119</v>
      </c>
      <c r="F22" s="20">
        <v>586.97959</v>
      </c>
      <c r="G22" s="30">
        <v>3.61</v>
      </c>
      <c r="H22" s="50">
        <v>0.0495</v>
      </c>
    </row>
    <row r="23" spans="1:8" ht="15">
      <c r="A23" s="17">
        <v>13</v>
      </c>
      <c r="B23" s="22" t="s">
        <v>103</v>
      </c>
      <c r="C23" s="19" t="s">
        <v>20</v>
      </c>
      <c r="D23" s="19" t="s">
        <v>67</v>
      </c>
      <c r="E23" s="20">
        <v>119</v>
      </c>
      <c r="F23" s="20">
        <v>585.2806242</v>
      </c>
      <c r="G23" s="30">
        <v>3.6</v>
      </c>
      <c r="H23" s="50">
        <v>0.0416</v>
      </c>
    </row>
    <row r="24" spans="1:8" ht="15">
      <c r="A24" s="17">
        <v>14</v>
      </c>
      <c r="B24" s="22" t="s">
        <v>68</v>
      </c>
      <c r="C24" s="19" t="s">
        <v>20</v>
      </c>
      <c r="D24" s="19" t="s">
        <v>69</v>
      </c>
      <c r="E24" s="20">
        <v>117</v>
      </c>
      <c r="F24" s="20">
        <v>575.0384394</v>
      </c>
      <c r="G24" s="30">
        <v>3.54</v>
      </c>
      <c r="H24" s="50">
        <v>0.0425</v>
      </c>
    </row>
    <row r="25" spans="1:8" ht="15">
      <c r="A25" s="17">
        <v>15</v>
      </c>
      <c r="B25" s="22" t="s">
        <v>26</v>
      </c>
      <c r="C25" s="19" t="s">
        <v>20</v>
      </c>
      <c r="D25" s="19" t="s">
        <v>32</v>
      </c>
      <c r="E25" s="20">
        <v>80</v>
      </c>
      <c r="F25" s="20">
        <v>397.1896137</v>
      </c>
      <c r="G25" s="30">
        <v>2.45</v>
      </c>
      <c r="H25" s="50">
        <v>0.0455</v>
      </c>
    </row>
    <row r="26" spans="1:8" ht="15">
      <c r="A26" s="17">
        <v>16</v>
      </c>
      <c r="B26" s="22" t="s">
        <v>33</v>
      </c>
      <c r="C26" s="19" t="s">
        <v>20</v>
      </c>
      <c r="D26" s="19" t="s">
        <v>34</v>
      </c>
      <c r="E26" s="20">
        <v>33</v>
      </c>
      <c r="F26" s="20">
        <v>163.4513375</v>
      </c>
      <c r="G26" s="30">
        <v>1.01</v>
      </c>
      <c r="H26" s="50">
        <v>0.0495</v>
      </c>
    </row>
    <row r="27" spans="1:8" ht="15">
      <c r="A27" s="17"/>
      <c r="B27" s="22"/>
      <c r="C27" s="19"/>
      <c r="D27" s="19"/>
      <c r="E27" s="20"/>
      <c r="F27" s="20"/>
      <c r="G27" s="30"/>
      <c r="H27" s="20"/>
    </row>
    <row r="28" spans="1:8" ht="15">
      <c r="A28" s="17"/>
      <c r="B28" s="18"/>
      <c r="C28" s="19"/>
      <c r="D28" s="19"/>
      <c r="E28" s="20"/>
      <c r="F28" s="20"/>
      <c r="G28" s="30"/>
      <c r="H28" s="20"/>
    </row>
    <row r="29" spans="1:8" ht="15">
      <c r="A29" s="33"/>
      <c r="B29" s="34" t="s">
        <v>35</v>
      </c>
      <c r="C29" s="35"/>
      <c r="D29" s="35"/>
      <c r="E29" s="36"/>
      <c r="F29" s="36">
        <v>11255.4444348</v>
      </c>
      <c r="G29" s="37">
        <v>69.28</v>
      </c>
      <c r="H29" s="36"/>
    </row>
    <row r="30" spans="1:8" ht="15">
      <c r="A30" s="12"/>
      <c r="B30" s="18" t="s">
        <v>36</v>
      </c>
      <c r="C30" s="13"/>
      <c r="D30" s="13"/>
      <c r="E30" s="14"/>
      <c r="F30" s="15"/>
      <c r="G30" s="16"/>
      <c r="H30" s="15"/>
    </row>
    <row r="31" spans="2:8" ht="15">
      <c r="B31" s="22" t="s">
        <v>36</v>
      </c>
      <c r="E31" s="20"/>
      <c r="F31" s="20">
        <v>3384.4762106000003</v>
      </c>
      <c r="G31" s="30">
        <v>20.830000000000002</v>
      </c>
      <c r="H31" s="50">
        <v>0.03006788616275654</v>
      </c>
    </row>
    <row r="32" spans="1:8" ht="15">
      <c r="A32" s="33"/>
      <c r="B32" s="34" t="s">
        <v>35</v>
      </c>
      <c r="C32" s="35"/>
      <c r="D32" s="35"/>
      <c r="E32" s="42"/>
      <c r="F32" s="36">
        <v>3384.476</v>
      </c>
      <c r="G32" s="37">
        <v>20.83</v>
      </c>
      <c r="H32" s="36"/>
    </row>
    <row r="33" spans="1:8" ht="15">
      <c r="A33" s="24"/>
      <c r="B33" s="27" t="s">
        <v>37</v>
      </c>
      <c r="C33" s="25"/>
      <c r="D33" s="25"/>
      <c r="E33" s="26"/>
      <c r="F33" s="28"/>
      <c r="G33" s="29"/>
      <c r="H33" s="28"/>
    </row>
    <row r="34" spans="1:8" ht="15">
      <c r="A34" s="24"/>
      <c r="B34" s="27" t="s">
        <v>38</v>
      </c>
      <c r="C34" s="25"/>
      <c r="D34" s="25"/>
      <c r="E34" s="26"/>
      <c r="F34" s="20">
        <v>1604.0200758000005</v>
      </c>
      <c r="G34" s="30">
        <v>9.889999999999999</v>
      </c>
      <c r="H34" s="20"/>
    </row>
    <row r="35" spans="1:8" ht="15">
      <c r="A35" s="33"/>
      <c r="B35" s="43" t="s">
        <v>35</v>
      </c>
      <c r="C35" s="35"/>
      <c r="D35" s="35"/>
      <c r="E35" s="42"/>
      <c r="F35" s="36">
        <v>1604.0200758000005</v>
      </c>
      <c r="G35" s="37">
        <v>9.889999999999999</v>
      </c>
      <c r="H35" s="36"/>
    </row>
    <row r="36" spans="1:8" ht="15">
      <c r="A36" s="44"/>
      <c r="B36" s="46" t="s">
        <v>39</v>
      </c>
      <c r="C36" s="45"/>
      <c r="D36" s="45"/>
      <c r="E36" s="45"/>
      <c r="F36" s="31">
        <v>16243.941</v>
      </c>
      <c r="G36" s="32" t="s">
        <v>40</v>
      </c>
      <c r="H36" s="31"/>
    </row>
    <row r="38" spans="1:7" ht="30" customHeight="1">
      <c r="A38" s="51" t="s">
        <v>113</v>
      </c>
      <c r="B38" s="54" t="s">
        <v>114</v>
      </c>
      <c r="C38" s="54"/>
      <c r="D38" s="54"/>
      <c r="E38" s="54"/>
      <c r="F38" s="54"/>
      <c r="G38" s="55"/>
    </row>
  </sheetData>
  <sheetProtection/>
  <mergeCells count="3">
    <mergeCell ref="A2:H2"/>
    <mergeCell ref="A3:H3"/>
    <mergeCell ref="B38:G38"/>
  </mergeCells>
  <conditionalFormatting sqref="C29:D29 C32:E35 F33 H33">
    <cfRule type="cellIs" priority="1" dxfId="30" operator="lessThan" stopIfTrue="1">
      <formula>0</formula>
    </cfRule>
  </conditionalFormatting>
  <conditionalFormatting sqref="G33">
    <cfRule type="cellIs" priority="2" dxfId="30"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6"/>
  <sheetViews>
    <sheetView zoomScalePageLayoutView="0" workbookViewId="0" topLeftCell="A1">
      <selection activeCell="E11" sqref="E1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112</v>
      </c>
      <c r="B2" s="52"/>
      <c r="C2" s="52"/>
      <c r="D2" s="52"/>
      <c r="E2" s="52"/>
      <c r="F2" s="52"/>
      <c r="G2" s="52"/>
      <c r="H2" s="52"/>
    </row>
    <row r="3" spans="1:8" ht="15">
      <c r="A3" s="53" t="s">
        <v>0</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50"/>
    </row>
    <row r="7" spans="1:8" ht="15">
      <c r="A7" s="17">
        <v>1</v>
      </c>
      <c r="B7" s="22" t="s">
        <v>41</v>
      </c>
      <c r="C7" s="19" t="s">
        <v>42</v>
      </c>
      <c r="D7" s="19" t="s">
        <v>43</v>
      </c>
      <c r="E7" s="20">
        <v>340000</v>
      </c>
      <c r="F7" s="20">
        <v>3416.4178082</v>
      </c>
      <c r="G7" s="30">
        <v>17.94</v>
      </c>
      <c r="H7" s="50">
        <v>0.1175</v>
      </c>
    </row>
    <row r="8" spans="1:8" ht="15">
      <c r="A8" s="17">
        <v>2</v>
      </c>
      <c r="B8" s="22" t="s">
        <v>10</v>
      </c>
      <c r="C8" s="19" t="s">
        <v>11</v>
      </c>
      <c r="D8" s="19" t="s">
        <v>44</v>
      </c>
      <c r="E8" s="20">
        <v>125</v>
      </c>
      <c r="F8" s="20">
        <v>1582.5730356</v>
      </c>
      <c r="G8" s="30">
        <v>8.31</v>
      </c>
      <c r="H8" s="50">
        <v>0</v>
      </c>
    </row>
    <row r="9" spans="1:8" ht="15">
      <c r="A9" s="17"/>
      <c r="B9" s="22"/>
      <c r="C9" s="19"/>
      <c r="D9" s="19"/>
      <c r="E9" s="20"/>
      <c r="F9" s="20"/>
      <c r="G9" s="23"/>
      <c r="H9" s="50"/>
    </row>
    <row r="10" spans="1:8" ht="15">
      <c r="A10" s="17"/>
      <c r="B10" s="18" t="s">
        <v>16</v>
      </c>
      <c r="C10" s="22"/>
      <c r="D10" s="22"/>
      <c r="E10" s="22"/>
      <c r="F10" s="22"/>
      <c r="G10" s="22"/>
      <c r="H10" s="50"/>
    </row>
    <row r="11" spans="1:8" ht="15">
      <c r="A11" s="17">
        <v>3</v>
      </c>
      <c r="B11" s="22" t="s">
        <v>54</v>
      </c>
      <c r="C11" s="19" t="s">
        <v>55</v>
      </c>
      <c r="D11" s="19" t="s">
        <v>81</v>
      </c>
      <c r="E11" s="20">
        <v>410</v>
      </c>
      <c r="F11" s="20">
        <v>4113.2522145</v>
      </c>
      <c r="G11" s="30">
        <v>21.6</v>
      </c>
      <c r="H11" s="50">
        <v>0.108</v>
      </c>
    </row>
    <row r="12" spans="1:8" ht="15">
      <c r="A12" s="17">
        <v>4</v>
      </c>
      <c r="B12" s="22" t="s">
        <v>46</v>
      </c>
      <c r="C12" s="19" t="s">
        <v>47</v>
      </c>
      <c r="D12" s="19" t="s">
        <v>82</v>
      </c>
      <c r="E12" s="20">
        <v>160</v>
      </c>
      <c r="F12" s="20">
        <v>1605.9769863</v>
      </c>
      <c r="G12" s="30">
        <v>8.43</v>
      </c>
      <c r="H12" s="50">
        <v>0.0909</v>
      </c>
    </row>
    <row r="13" spans="1:8" ht="15">
      <c r="A13" s="17">
        <v>5</v>
      </c>
      <c r="B13" s="22" t="s">
        <v>46</v>
      </c>
      <c r="C13" s="19" t="s">
        <v>47</v>
      </c>
      <c r="D13" s="19" t="s">
        <v>71</v>
      </c>
      <c r="E13" s="20">
        <v>100</v>
      </c>
      <c r="F13" s="20">
        <v>1003.7356164</v>
      </c>
      <c r="G13" s="30">
        <v>5.27</v>
      </c>
      <c r="H13" s="50">
        <v>0.0909</v>
      </c>
    </row>
    <row r="14" spans="1:8" ht="15">
      <c r="A14" s="17">
        <v>6</v>
      </c>
      <c r="B14" s="22" t="s">
        <v>51</v>
      </c>
      <c r="C14" s="19" t="s">
        <v>52</v>
      </c>
      <c r="D14" s="19" t="s">
        <v>58</v>
      </c>
      <c r="E14" s="20">
        <v>43</v>
      </c>
      <c r="F14" s="20">
        <v>431.6063151</v>
      </c>
      <c r="G14" s="30">
        <v>2.27</v>
      </c>
      <c r="H14" s="50">
        <v>0.0909</v>
      </c>
    </row>
    <row r="15" spans="1:8" ht="15">
      <c r="A15" s="17">
        <v>7</v>
      </c>
      <c r="B15" s="22" t="s">
        <v>51</v>
      </c>
      <c r="C15" s="19" t="s">
        <v>52</v>
      </c>
      <c r="D15" s="19" t="s">
        <v>57</v>
      </c>
      <c r="E15" s="20">
        <v>24</v>
      </c>
      <c r="F15" s="20">
        <v>240.8965479</v>
      </c>
      <c r="G15" s="30">
        <v>1.27</v>
      </c>
      <c r="H15" s="50">
        <v>0.0909</v>
      </c>
    </row>
    <row r="16" spans="1:8" ht="15">
      <c r="A16" s="17">
        <v>8</v>
      </c>
      <c r="B16" s="22" t="s">
        <v>74</v>
      </c>
      <c r="C16" s="19" t="s">
        <v>75</v>
      </c>
      <c r="D16" s="19" t="s">
        <v>76</v>
      </c>
      <c r="E16" s="20">
        <v>100</v>
      </c>
      <c r="F16" s="20">
        <v>52.2160959</v>
      </c>
      <c r="G16" s="30">
        <v>0.27</v>
      </c>
      <c r="H16" s="50">
        <v>0.16</v>
      </c>
    </row>
    <row r="17" spans="1:8" ht="15">
      <c r="A17" s="17"/>
      <c r="B17" s="22"/>
      <c r="C17" s="19"/>
      <c r="D17" s="19"/>
      <c r="E17" s="20"/>
      <c r="F17" s="20"/>
      <c r="G17" s="30"/>
      <c r="H17" s="50"/>
    </row>
    <row r="18" spans="1:8" ht="15">
      <c r="A18" s="17"/>
      <c r="B18" s="18" t="s">
        <v>18</v>
      </c>
      <c r="C18" s="19"/>
      <c r="D18" s="19"/>
      <c r="E18" s="20"/>
      <c r="F18" s="20"/>
      <c r="G18" s="30"/>
      <c r="H18" s="50"/>
    </row>
    <row r="19" spans="1:8" ht="15">
      <c r="A19" s="17">
        <v>9</v>
      </c>
      <c r="B19" s="22" t="s">
        <v>64</v>
      </c>
      <c r="C19" s="19" t="s">
        <v>20</v>
      </c>
      <c r="D19" s="19" t="s">
        <v>65</v>
      </c>
      <c r="E19" s="20">
        <v>140</v>
      </c>
      <c r="F19" s="20">
        <v>694.7524536</v>
      </c>
      <c r="G19" s="30">
        <v>3.65</v>
      </c>
      <c r="H19" s="50">
        <v>0.0395</v>
      </c>
    </row>
    <row r="20" spans="1:8" ht="15">
      <c r="A20" s="17">
        <v>10</v>
      </c>
      <c r="B20" s="22" t="s">
        <v>26</v>
      </c>
      <c r="C20" s="19" t="s">
        <v>20</v>
      </c>
      <c r="D20" s="19" t="s">
        <v>32</v>
      </c>
      <c r="E20" s="20">
        <v>78</v>
      </c>
      <c r="F20" s="20">
        <v>387.2598734</v>
      </c>
      <c r="G20" s="30">
        <v>2.03</v>
      </c>
      <c r="H20" s="50">
        <v>0.0455</v>
      </c>
    </row>
    <row r="21" spans="1:8" ht="15">
      <c r="A21" s="17">
        <v>11</v>
      </c>
      <c r="B21" s="22" t="s">
        <v>33</v>
      </c>
      <c r="C21" s="19" t="s">
        <v>20</v>
      </c>
      <c r="D21" s="19" t="s">
        <v>66</v>
      </c>
      <c r="E21" s="20">
        <v>69</v>
      </c>
      <c r="F21" s="20">
        <v>340.3495102</v>
      </c>
      <c r="G21" s="30">
        <v>1.79</v>
      </c>
      <c r="H21" s="50">
        <v>0.0495</v>
      </c>
    </row>
    <row r="22" spans="1:8" s="48" customFormat="1" ht="15">
      <c r="A22" s="17">
        <v>12</v>
      </c>
      <c r="B22" s="22" t="s">
        <v>103</v>
      </c>
      <c r="C22" s="19" t="s">
        <v>20</v>
      </c>
      <c r="D22" s="19" t="s">
        <v>67</v>
      </c>
      <c r="E22" s="20">
        <v>69</v>
      </c>
      <c r="F22" s="20">
        <v>339.3643955</v>
      </c>
      <c r="G22" s="30">
        <v>1.78</v>
      </c>
      <c r="H22" s="50">
        <v>0.0416</v>
      </c>
    </row>
    <row r="23" spans="1:8" s="48" customFormat="1" ht="15">
      <c r="A23" s="17">
        <v>13</v>
      </c>
      <c r="B23" s="22" t="s">
        <v>68</v>
      </c>
      <c r="C23" s="19" t="s">
        <v>20</v>
      </c>
      <c r="D23" s="19" t="s">
        <v>69</v>
      </c>
      <c r="E23" s="20">
        <v>69</v>
      </c>
      <c r="F23" s="20">
        <v>339.1252335</v>
      </c>
      <c r="G23" s="30">
        <v>1.78</v>
      </c>
      <c r="H23" s="50">
        <v>0.0425</v>
      </c>
    </row>
    <row r="24" spans="1:8" ht="15">
      <c r="A24" s="17">
        <v>14</v>
      </c>
      <c r="B24" s="22" t="s">
        <v>33</v>
      </c>
      <c r="C24" s="19" t="s">
        <v>20</v>
      </c>
      <c r="D24" s="19" t="s">
        <v>34</v>
      </c>
      <c r="E24" s="20">
        <v>19</v>
      </c>
      <c r="F24" s="20">
        <v>94.1083458</v>
      </c>
      <c r="G24" s="30">
        <v>0.49</v>
      </c>
      <c r="H24" s="50">
        <v>0.0495</v>
      </c>
    </row>
    <row r="25" spans="1:8" ht="15">
      <c r="A25" s="17"/>
      <c r="B25" s="22"/>
      <c r="C25" s="19"/>
      <c r="D25" s="19"/>
      <c r="E25" s="20"/>
      <c r="F25" s="20"/>
      <c r="G25" s="30"/>
      <c r="H25" s="20"/>
    </row>
    <row r="26" spans="1:8" ht="15">
      <c r="A26" s="17"/>
      <c r="B26" s="18"/>
      <c r="C26" s="19"/>
      <c r="D26" s="19"/>
      <c r="E26" s="20"/>
      <c r="F26" s="20"/>
      <c r="G26" s="30"/>
      <c r="H26" s="20"/>
    </row>
    <row r="27" spans="1:8" ht="15">
      <c r="A27" s="33"/>
      <c r="B27" s="34" t="s">
        <v>35</v>
      </c>
      <c r="C27" s="35"/>
      <c r="D27" s="35"/>
      <c r="E27" s="36"/>
      <c r="F27" s="36">
        <v>14641.6344319</v>
      </c>
      <c r="G27" s="37">
        <v>76.88000000000001</v>
      </c>
      <c r="H27" s="36"/>
    </row>
    <row r="28" spans="1:8" ht="15">
      <c r="A28" s="12"/>
      <c r="B28" s="18" t="s">
        <v>36</v>
      </c>
      <c r="C28" s="13"/>
      <c r="D28" s="13"/>
      <c r="E28" s="14"/>
      <c r="F28" s="15"/>
      <c r="G28" s="16"/>
      <c r="H28" s="15"/>
    </row>
    <row r="29" spans="1:8" ht="15">
      <c r="A29" s="17"/>
      <c r="B29" s="22" t="s">
        <v>36</v>
      </c>
      <c r="C29" s="19"/>
      <c r="D29" s="19"/>
      <c r="E29" s="20"/>
      <c r="F29" s="20">
        <v>2001.2770116</v>
      </c>
      <c r="G29" s="30">
        <v>10.51</v>
      </c>
      <c r="H29" s="50">
        <v>0.0298</v>
      </c>
    </row>
    <row r="30" spans="1:8" ht="15">
      <c r="A30" s="33"/>
      <c r="B30" s="34" t="s">
        <v>35</v>
      </c>
      <c r="C30" s="35"/>
      <c r="D30" s="35"/>
      <c r="E30" s="42"/>
      <c r="F30" s="36">
        <v>2001.277</v>
      </c>
      <c r="G30" s="37">
        <v>10.51</v>
      </c>
      <c r="H30" s="36"/>
    </row>
    <row r="31" spans="1:8" ht="15">
      <c r="A31" s="24"/>
      <c r="B31" s="27" t="s">
        <v>37</v>
      </c>
      <c r="C31" s="25"/>
      <c r="D31" s="25"/>
      <c r="E31" s="26"/>
      <c r="F31" s="28"/>
      <c r="G31" s="29"/>
      <c r="H31" s="28"/>
    </row>
    <row r="32" spans="1:8" ht="15">
      <c r="A32" s="24"/>
      <c r="B32" s="27" t="s">
        <v>38</v>
      </c>
      <c r="C32" s="25"/>
      <c r="D32" s="25"/>
      <c r="E32" s="26"/>
      <c r="F32" s="20">
        <v>2397.6056964999993</v>
      </c>
      <c r="G32" s="30">
        <v>12.60999999999999</v>
      </c>
      <c r="H32" s="20"/>
    </row>
    <row r="33" spans="1:8" ht="15">
      <c r="A33" s="33"/>
      <c r="B33" s="43" t="s">
        <v>35</v>
      </c>
      <c r="C33" s="35"/>
      <c r="D33" s="35"/>
      <c r="E33" s="42"/>
      <c r="F33" s="36">
        <v>2397.6056964999993</v>
      </c>
      <c r="G33" s="37">
        <v>12.60999999999999</v>
      </c>
      <c r="H33" s="36"/>
    </row>
    <row r="34" spans="1:8" ht="15">
      <c r="A34" s="44"/>
      <c r="B34" s="46" t="s">
        <v>39</v>
      </c>
      <c r="C34" s="45"/>
      <c r="D34" s="45"/>
      <c r="E34" s="45"/>
      <c r="F34" s="31">
        <v>19040.517</v>
      </c>
      <c r="G34" s="32" t="s">
        <v>40</v>
      </c>
      <c r="H34" s="31"/>
    </row>
    <row r="36" spans="1:7" ht="31.5" customHeight="1">
      <c r="A36" s="51" t="s">
        <v>113</v>
      </c>
      <c r="B36" s="54" t="s">
        <v>114</v>
      </c>
      <c r="C36" s="54"/>
      <c r="D36" s="54"/>
      <c r="E36" s="54"/>
      <c r="F36" s="54"/>
      <c r="G36" s="55"/>
    </row>
  </sheetData>
  <sheetProtection/>
  <mergeCells count="3">
    <mergeCell ref="A2:H2"/>
    <mergeCell ref="A3:H3"/>
    <mergeCell ref="B36:G36"/>
  </mergeCells>
  <conditionalFormatting sqref="C27:D27 C30:E33 F31 H31">
    <cfRule type="cellIs" priority="1" dxfId="30" operator="lessThan" stopIfTrue="1">
      <formula>0</formula>
    </cfRule>
  </conditionalFormatting>
  <conditionalFormatting sqref="G31">
    <cfRule type="cellIs" priority="2" dxfId="30"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36"/>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106</v>
      </c>
      <c r="B2" s="52"/>
      <c r="C2" s="52"/>
      <c r="D2" s="52"/>
      <c r="E2" s="52"/>
      <c r="F2" s="52"/>
      <c r="G2" s="52"/>
      <c r="H2" s="52"/>
    </row>
    <row r="3" spans="1:8" ht="15">
      <c r="A3" s="53" t="s">
        <v>115</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10</v>
      </c>
      <c r="C7" s="19" t="s">
        <v>11</v>
      </c>
      <c r="D7" s="19" t="s">
        <v>12</v>
      </c>
      <c r="E7" s="20">
        <v>200</v>
      </c>
      <c r="F7" s="20">
        <v>2532.116857</v>
      </c>
      <c r="G7" s="30">
        <v>7.2</v>
      </c>
      <c r="H7" s="50">
        <v>0</v>
      </c>
    </row>
    <row r="8" spans="1:8" ht="15">
      <c r="A8" s="17">
        <v>2</v>
      </c>
      <c r="B8" s="22" t="s">
        <v>13</v>
      </c>
      <c r="C8" s="19" t="s">
        <v>14</v>
      </c>
      <c r="D8" s="19" t="s">
        <v>15</v>
      </c>
      <c r="E8" s="20">
        <v>100</v>
      </c>
      <c r="F8" s="20">
        <v>341.0555227</v>
      </c>
      <c r="G8" s="30">
        <v>0.97</v>
      </c>
      <c r="H8" s="50">
        <v>0.1425</v>
      </c>
    </row>
    <row r="9" spans="1:8" ht="15">
      <c r="A9" s="17"/>
      <c r="B9" s="22"/>
      <c r="C9" s="19"/>
      <c r="D9" s="19"/>
      <c r="E9" s="20"/>
      <c r="F9" s="20"/>
      <c r="G9" s="23"/>
      <c r="H9" s="50"/>
    </row>
    <row r="10" spans="1:8" ht="15">
      <c r="A10" s="17"/>
      <c r="B10" s="18" t="s">
        <v>16</v>
      </c>
      <c r="C10" s="22"/>
      <c r="D10" s="22"/>
      <c r="E10" s="22"/>
      <c r="F10" s="22"/>
      <c r="G10" s="22"/>
      <c r="H10" s="50"/>
    </row>
    <row r="11" spans="1:8" ht="15">
      <c r="A11" s="17">
        <v>3</v>
      </c>
      <c r="B11" s="22" t="s">
        <v>102</v>
      </c>
      <c r="C11" s="19" t="s">
        <v>100</v>
      </c>
      <c r="D11" s="19" t="s">
        <v>17</v>
      </c>
      <c r="E11" s="20">
        <v>578</v>
      </c>
      <c r="F11" s="20">
        <v>988.9714879</v>
      </c>
      <c r="G11" s="30">
        <v>2.81</v>
      </c>
      <c r="H11" s="50">
        <v>0</v>
      </c>
    </row>
    <row r="12" spans="1:8" ht="15">
      <c r="A12" s="17"/>
      <c r="B12" s="22"/>
      <c r="C12" s="19"/>
      <c r="D12" s="19"/>
      <c r="E12" s="20"/>
      <c r="F12" s="20"/>
      <c r="G12" s="30"/>
      <c r="H12" s="20"/>
    </row>
    <row r="13" spans="1:8" ht="15">
      <c r="A13" s="17"/>
      <c r="B13" s="18" t="s">
        <v>18</v>
      </c>
      <c r="C13" s="19"/>
      <c r="D13" s="19"/>
      <c r="E13" s="20"/>
      <c r="F13" s="20"/>
      <c r="G13" s="30"/>
      <c r="H13" s="20"/>
    </row>
    <row r="14" spans="1:8" ht="15">
      <c r="A14" s="17">
        <v>5</v>
      </c>
      <c r="B14" s="22" t="s">
        <v>105</v>
      </c>
      <c r="C14" s="19" t="s">
        <v>20</v>
      </c>
      <c r="D14" s="19" t="s">
        <v>22</v>
      </c>
      <c r="E14" s="20">
        <v>1000</v>
      </c>
      <c r="F14" s="20">
        <v>4971.2412214</v>
      </c>
      <c r="G14" s="30">
        <v>14.14</v>
      </c>
      <c r="H14" s="50">
        <v>0.038</v>
      </c>
    </row>
    <row r="15" spans="1:8" ht="15">
      <c r="A15" s="17">
        <v>4</v>
      </c>
      <c r="B15" s="22" t="s">
        <v>19</v>
      </c>
      <c r="C15" s="19" t="s">
        <v>20</v>
      </c>
      <c r="D15" s="19" t="s">
        <v>21</v>
      </c>
      <c r="E15" s="20">
        <v>1000</v>
      </c>
      <c r="F15" s="20">
        <v>4971.2310946</v>
      </c>
      <c r="G15" s="30">
        <v>14.14</v>
      </c>
      <c r="H15" s="50">
        <v>0.038</v>
      </c>
    </row>
    <row r="16" spans="1:8" ht="15">
      <c r="A16" s="17">
        <v>6</v>
      </c>
      <c r="B16" s="22" t="s">
        <v>23</v>
      </c>
      <c r="C16" s="19" t="s">
        <v>24</v>
      </c>
      <c r="D16" s="19" t="s">
        <v>25</v>
      </c>
      <c r="E16" s="20">
        <v>1000</v>
      </c>
      <c r="F16" s="20">
        <v>4969.3502439</v>
      </c>
      <c r="G16" s="30">
        <v>14.13</v>
      </c>
      <c r="H16" s="50">
        <v>0.0405</v>
      </c>
    </row>
    <row r="17" spans="1:8" ht="15">
      <c r="A17" s="17">
        <v>7</v>
      </c>
      <c r="B17" s="22" t="s">
        <v>26</v>
      </c>
      <c r="C17" s="19" t="s">
        <v>20</v>
      </c>
      <c r="D17" s="19" t="s">
        <v>27</v>
      </c>
      <c r="E17" s="20">
        <v>1000</v>
      </c>
      <c r="F17" s="20">
        <v>4968.3032168</v>
      </c>
      <c r="G17" s="30">
        <v>14.13</v>
      </c>
      <c r="H17" s="50">
        <v>0.042</v>
      </c>
    </row>
    <row r="18" spans="1:8" ht="15">
      <c r="A18" s="17">
        <v>8</v>
      </c>
      <c r="B18" s="22" t="s">
        <v>103</v>
      </c>
      <c r="C18" s="19" t="s">
        <v>20</v>
      </c>
      <c r="D18" s="19" t="s">
        <v>28</v>
      </c>
      <c r="E18" s="20">
        <v>500</v>
      </c>
      <c r="F18" s="20">
        <v>2485.0698864</v>
      </c>
      <c r="G18" s="30">
        <v>7.07</v>
      </c>
      <c r="H18" s="50">
        <v>0.0386</v>
      </c>
    </row>
    <row r="19" spans="1:8" ht="15">
      <c r="A19" s="17">
        <v>9</v>
      </c>
      <c r="B19" s="22" t="s">
        <v>29</v>
      </c>
      <c r="C19" s="19" t="s">
        <v>20</v>
      </c>
      <c r="D19" s="19" t="s">
        <v>30</v>
      </c>
      <c r="E19" s="20">
        <v>500</v>
      </c>
      <c r="F19" s="20">
        <v>2480.5041129</v>
      </c>
      <c r="G19" s="30">
        <v>7.06</v>
      </c>
      <c r="H19" s="50">
        <v>0.065</v>
      </c>
    </row>
    <row r="20" spans="1:8" ht="15">
      <c r="A20" s="17">
        <v>10</v>
      </c>
      <c r="B20" s="22" t="s">
        <v>29</v>
      </c>
      <c r="C20" s="19" t="s">
        <v>20</v>
      </c>
      <c r="D20" s="19" t="s">
        <v>31</v>
      </c>
      <c r="E20" s="20">
        <v>500</v>
      </c>
      <c r="F20" s="20">
        <v>2476.6521101</v>
      </c>
      <c r="G20" s="30">
        <v>7.04</v>
      </c>
      <c r="H20" s="50">
        <v>0.062</v>
      </c>
    </row>
    <row r="21" spans="1:8" ht="15">
      <c r="A21" s="17">
        <v>11</v>
      </c>
      <c r="B21" s="22" t="s">
        <v>26</v>
      </c>
      <c r="C21" s="19" t="s">
        <v>20</v>
      </c>
      <c r="D21" s="19" t="s">
        <v>32</v>
      </c>
      <c r="E21" s="20">
        <v>390</v>
      </c>
      <c r="F21" s="20">
        <v>1939.3701985</v>
      </c>
      <c r="G21" s="30">
        <v>5.52</v>
      </c>
      <c r="H21" s="50">
        <v>0.04545294871794872</v>
      </c>
    </row>
    <row r="22" spans="1:8" ht="15">
      <c r="A22" s="17">
        <v>12</v>
      </c>
      <c r="B22" s="22" t="s">
        <v>33</v>
      </c>
      <c r="C22" s="19" t="s">
        <v>20</v>
      </c>
      <c r="D22" s="19" t="s">
        <v>34</v>
      </c>
      <c r="E22" s="20">
        <v>360</v>
      </c>
      <c r="F22" s="20">
        <v>1786.24305</v>
      </c>
      <c r="G22" s="30">
        <v>5.08</v>
      </c>
      <c r="H22" s="50">
        <v>0.0495</v>
      </c>
    </row>
    <row r="23" spans="1:8" ht="15">
      <c r="A23" s="17"/>
      <c r="B23" s="22"/>
      <c r="C23" s="19"/>
      <c r="D23" s="19"/>
      <c r="E23" s="20"/>
      <c r="F23" s="20"/>
      <c r="G23" s="30"/>
      <c r="H23" s="20"/>
    </row>
    <row r="24" spans="1:8" ht="15">
      <c r="A24" s="17"/>
      <c r="B24" s="18"/>
      <c r="C24" s="19"/>
      <c r="D24" s="19"/>
      <c r="E24" s="20"/>
      <c r="F24" s="20"/>
      <c r="G24" s="30"/>
      <c r="H24" s="20"/>
    </row>
    <row r="25" spans="1:8" ht="15">
      <c r="A25" s="33"/>
      <c r="B25" s="34" t="s">
        <v>35</v>
      </c>
      <c r="C25" s="35"/>
      <c r="D25" s="35"/>
      <c r="E25" s="36"/>
      <c r="F25" s="36">
        <v>34910.109002200006</v>
      </c>
      <c r="G25" s="37">
        <v>99.29</v>
      </c>
      <c r="H25" s="36"/>
    </row>
    <row r="26" spans="1:8" ht="15">
      <c r="A26" s="12"/>
      <c r="B26" s="18" t="s">
        <v>36</v>
      </c>
      <c r="C26" s="13"/>
      <c r="D26" s="13"/>
      <c r="E26" s="14"/>
      <c r="F26" s="15"/>
      <c r="G26" s="16"/>
      <c r="H26" s="15"/>
    </row>
    <row r="27" spans="1:8" ht="15">
      <c r="A27" s="17"/>
      <c r="B27" s="22" t="s">
        <v>36</v>
      </c>
      <c r="C27" s="19"/>
      <c r="D27" s="19"/>
      <c r="E27" s="20"/>
      <c r="F27" s="20">
        <v>272.5615541</v>
      </c>
      <c r="G27" s="30">
        <v>0.78</v>
      </c>
      <c r="H27" s="50">
        <v>0.0324</v>
      </c>
    </row>
    <row r="28" spans="1:8" ht="15">
      <c r="A28" s="33"/>
      <c r="B28" s="34" t="s">
        <v>35</v>
      </c>
      <c r="C28" s="35"/>
      <c r="D28" s="35"/>
      <c r="E28" s="42"/>
      <c r="F28" s="36">
        <v>272.562</v>
      </c>
      <c r="G28" s="37">
        <v>0.78</v>
      </c>
      <c r="H28" s="36"/>
    </row>
    <row r="29" spans="1:8" ht="15">
      <c r="A29" s="24"/>
      <c r="B29" s="27" t="s">
        <v>37</v>
      </c>
      <c r="C29" s="25"/>
      <c r="D29" s="25"/>
      <c r="E29" s="26"/>
      <c r="F29" s="28"/>
      <c r="G29" s="29"/>
      <c r="H29" s="28"/>
    </row>
    <row r="30" spans="1:8" ht="15">
      <c r="A30" s="24"/>
      <c r="B30" s="27" t="s">
        <v>38</v>
      </c>
      <c r="C30" s="25"/>
      <c r="D30" s="25"/>
      <c r="E30" s="26"/>
      <c r="F30" s="20">
        <v>-24.908519700003</v>
      </c>
      <c r="G30" s="30">
        <v>-0.07000000000000628</v>
      </c>
      <c r="H30" s="20"/>
    </row>
    <row r="31" spans="1:8" ht="15">
      <c r="A31" s="33"/>
      <c r="B31" s="43" t="s">
        <v>35</v>
      </c>
      <c r="C31" s="35"/>
      <c r="D31" s="35"/>
      <c r="E31" s="42"/>
      <c r="F31" s="36">
        <v>-24.908519700003</v>
      </c>
      <c r="G31" s="37">
        <v>-0.07000000000000628</v>
      </c>
      <c r="H31" s="36"/>
    </row>
    <row r="32" spans="1:8" ht="15">
      <c r="A32" s="44"/>
      <c r="B32" s="46" t="s">
        <v>39</v>
      </c>
      <c r="C32" s="45"/>
      <c r="D32" s="45"/>
      <c r="E32" s="45"/>
      <c r="F32" s="31">
        <v>35157.762</v>
      </c>
      <c r="G32" s="32" t="s">
        <v>40</v>
      </c>
      <c r="H32" s="31"/>
    </row>
    <row r="34" ht="15">
      <c r="A34" t="s">
        <v>101</v>
      </c>
    </row>
    <row r="36" spans="1:7" ht="30" customHeight="1">
      <c r="A36" s="51" t="s">
        <v>113</v>
      </c>
      <c r="B36" s="54" t="s">
        <v>114</v>
      </c>
      <c r="C36" s="54"/>
      <c r="D36" s="54"/>
      <c r="E36" s="54"/>
      <c r="F36" s="54"/>
      <c r="G36" s="55"/>
    </row>
  </sheetData>
  <sheetProtection/>
  <mergeCells count="3">
    <mergeCell ref="A2:H2"/>
    <mergeCell ref="A3:H3"/>
    <mergeCell ref="B36:G36"/>
  </mergeCells>
  <conditionalFormatting sqref="C25:D25 C28:E31 F29 H29">
    <cfRule type="cellIs" priority="1" dxfId="30" operator="lessThan" stopIfTrue="1">
      <formula>0</formula>
    </cfRule>
  </conditionalFormatting>
  <conditionalFormatting sqref="G29">
    <cfRule type="cellIs" priority="2" dxfId="30"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52" t="s">
        <v>107</v>
      </c>
      <c r="B2" s="52"/>
      <c r="C2" s="52"/>
      <c r="D2" s="52"/>
      <c r="E2" s="52"/>
      <c r="F2" s="52"/>
      <c r="G2" s="52"/>
      <c r="H2" s="52"/>
    </row>
    <row r="3" spans="1:8" ht="15">
      <c r="A3" s="53" t="s">
        <v>115</v>
      </c>
      <c r="B3" s="53"/>
      <c r="C3" s="53"/>
      <c r="D3" s="53"/>
      <c r="E3" s="53"/>
      <c r="F3" s="53"/>
      <c r="G3" s="53"/>
      <c r="H3" s="53"/>
    </row>
    <row r="4" spans="1:8" ht="26.25" customHeight="1">
      <c r="A4" s="38" t="s">
        <v>1</v>
      </c>
      <c r="B4" s="39" t="s">
        <v>2</v>
      </c>
      <c r="C4" s="39" t="s">
        <v>3</v>
      </c>
      <c r="D4" s="40" t="s">
        <v>4</v>
      </c>
      <c r="E4" s="40" t="s">
        <v>5</v>
      </c>
      <c r="F4" s="47" t="s">
        <v>6</v>
      </c>
      <c r="G4" s="41" t="s">
        <v>7</v>
      </c>
      <c r="H4" s="47" t="s">
        <v>8</v>
      </c>
    </row>
    <row r="5" spans="1:8" ht="15">
      <c r="A5" s="12"/>
      <c r="B5" s="13"/>
      <c r="C5" s="13"/>
      <c r="D5" s="13"/>
      <c r="E5" s="14"/>
      <c r="F5" s="15"/>
      <c r="G5" s="16"/>
      <c r="H5" s="15"/>
    </row>
    <row r="6" spans="1:8" ht="15">
      <c r="A6" s="17"/>
      <c r="B6" s="18" t="s">
        <v>9</v>
      </c>
      <c r="C6" s="19"/>
      <c r="D6" s="19"/>
      <c r="E6" s="20"/>
      <c r="F6" s="20"/>
      <c r="G6" s="21"/>
      <c r="H6" s="20"/>
    </row>
    <row r="7" spans="1:8" ht="15">
      <c r="A7" s="17">
        <v>1</v>
      </c>
      <c r="B7" s="22" t="s">
        <v>41</v>
      </c>
      <c r="C7" s="19" t="s">
        <v>42</v>
      </c>
      <c r="D7" s="19" t="s">
        <v>43</v>
      </c>
      <c r="E7" s="20">
        <v>458496</v>
      </c>
      <c r="F7" s="20">
        <v>4584.96</v>
      </c>
      <c r="G7" s="30">
        <v>11.15</v>
      </c>
      <c r="H7" s="50">
        <v>0.1175</v>
      </c>
    </row>
    <row r="8" spans="1:8" ht="15">
      <c r="A8" s="17">
        <v>2</v>
      </c>
      <c r="B8" s="22" t="s">
        <v>10</v>
      </c>
      <c r="C8" s="19" t="s">
        <v>11</v>
      </c>
      <c r="D8" s="19" t="s">
        <v>44</v>
      </c>
      <c r="E8" s="20">
        <v>299</v>
      </c>
      <c r="F8" s="20">
        <v>3785.5147012</v>
      </c>
      <c r="G8" s="30">
        <v>9.2</v>
      </c>
      <c r="H8" s="50">
        <v>0</v>
      </c>
    </row>
    <row r="9" spans="1:8" ht="15">
      <c r="A9" s="17">
        <v>3</v>
      </c>
      <c r="B9" s="22" t="s">
        <v>13</v>
      </c>
      <c r="C9" s="19" t="s">
        <v>14</v>
      </c>
      <c r="D9" s="19" t="s">
        <v>45</v>
      </c>
      <c r="E9" s="20">
        <v>200</v>
      </c>
      <c r="F9" s="20">
        <v>2046.3330955</v>
      </c>
      <c r="G9" s="30">
        <v>4.97</v>
      </c>
      <c r="H9" s="50">
        <v>0.1425</v>
      </c>
    </row>
    <row r="10" spans="1:8" ht="15">
      <c r="A10" s="17"/>
      <c r="B10" s="22"/>
      <c r="C10" s="19"/>
      <c r="D10" s="19"/>
      <c r="E10" s="20"/>
      <c r="F10" s="20"/>
      <c r="G10" s="23"/>
      <c r="H10" s="50"/>
    </row>
    <row r="11" spans="1:8" ht="15">
      <c r="A11" s="17"/>
      <c r="B11" s="18" t="s">
        <v>16</v>
      </c>
      <c r="C11" s="22"/>
      <c r="D11" s="22"/>
      <c r="E11" s="22"/>
      <c r="F11" s="22"/>
      <c r="G11" s="22"/>
      <c r="H11" s="50"/>
    </row>
    <row r="12" spans="1:8" ht="15">
      <c r="A12" s="17">
        <v>4</v>
      </c>
      <c r="B12" s="22" t="s">
        <v>46</v>
      </c>
      <c r="C12" s="19" t="s">
        <v>47</v>
      </c>
      <c r="D12" s="19" t="s">
        <v>48</v>
      </c>
      <c r="E12" s="20">
        <v>650</v>
      </c>
      <c r="F12" s="20">
        <v>5800</v>
      </c>
      <c r="G12" s="30">
        <v>14.1</v>
      </c>
      <c r="H12" s="50">
        <v>0.0909</v>
      </c>
    </row>
    <row r="13" spans="1:8" ht="15">
      <c r="A13" s="17">
        <v>5</v>
      </c>
      <c r="B13" s="22" t="s">
        <v>49</v>
      </c>
      <c r="C13" s="19" t="s">
        <v>100</v>
      </c>
      <c r="D13" s="19" t="s">
        <v>50</v>
      </c>
      <c r="E13" s="20">
        <v>327000</v>
      </c>
      <c r="F13" s="20">
        <v>3270</v>
      </c>
      <c r="G13" s="30">
        <v>7.95</v>
      </c>
      <c r="H13" s="50">
        <v>0.1457</v>
      </c>
    </row>
    <row r="14" spans="1:8" ht="15">
      <c r="A14" s="17">
        <v>6</v>
      </c>
      <c r="B14" s="22" t="s">
        <v>51</v>
      </c>
      <c r="C14" s="19" t="s">
        <v>52</v>
      </c>
      <c r="D14" s="19" t="s">
        <v>53</v>
      </c>
      <c r="E14" s="20">
        <v>261</v>
      </c>
      <c r="F14" s="20">
        <v>2610</v>
      </c>
      <c r="G14" s="30">
        <v>6.35</v>
      </c>
      <c r="H14" s="50">
        <v>0.0909</v>
      </c>
    </row>
    <row r="15" spans="1:8" ht="15">
      <c r="A15" s="17">
        <v>7</v>
      </c>
      <c r="B15" s="22" t="s">
        <v>54</v>
      </c>
      <c r="C15" s="19" t="s">
        <v>55</v>
      </c>
      <c r="D15" s="19" t="s">
        <v>56</v>
      </c>
      <c r="E15" s="20">
        <v>120</v>
      </c>
      <c r="F15" s="20">
        <v>1198.43648</v>
      </c>
      <c r="G15" s="30">
        <v>2.91</v>
      </c>
      <c r="H15" s="50">
        <v>0.108</v>
      </c>
    </row>
    <row r="16" spans="1:8" ht="15">
      <c r="A16" s="17">
        <v>8</v>
      </c>
      <c r="B16" s="22" t="s">
        <v>51</v>
      </c>
      <c r="C16" s="19" t="s">
        <v>52</v>
      </c>
      <c r="D16" s="19" t="s">
        <v>57</v>
      </c>
      <c r="E16" s="20">
        <v>75</v>
      </c>
      <c r="F16" s="20">
        <v>750</v>
      </c>
      <c r="G16" s="30">
        <v>1.82</v>
      </c>
      <c r="H16" s="50">
        <v>0.0909</v>
      </c>
    </row>
    <row r="17" spans="1:8" ht="15">
      <c r="A17" s="17">
        <v>9</v>
      </c>
      <c r="B17" s="22" t="s">
        <v>102</v>
      </c>
      <c r="C17" s="19" t="s">
        <v>100</v>
      </c>
      <c r="D17" s="19" t="s">
        <v>17</v>
      </c>
      <c r="E17" s="20">
        <v>380</v>
      </c>
      <c r="F17" s="20">
        <v>650.1888696</v>
      </c>
      <c r="G17" s="30">
        <v>1.58</v>
      </c>
      <c r="H17" s="50">
        <v>0</v>
      </c>
    </row>
    <row r="18" spans="1:8" ht="15">
      <c r="A18" s="17">
        <v>10</v>
      </c>
      <c r="B18" s="22" t="s">
        <v>51</v>
      </c>
      <c r="C18" s="19" t="s">
        <v>52</v>
      </c>
      <c r="D18" s="19" t="s">
        <v>58</v>
      </c>
      <c r="E18" s="20">
        <v>47</v>
      </c>
      <c r="F18" s="20">
        <v>470</v>
      </c>
      <c r="G18" s="30">
        <v>1.14</v>
      </c>
      <c r="H18" s="50">
        <v>0.0909</v>
      </c>
    </row>
    <row r="19" spans="1:8" ht="15">
      <c r="A19" s="17">
        <v>11</v>
      </c>
      <c r="B19" s="22" t="s">
        <v>59</v>
      </c>
      <c r="C19" s="19" t="s">
        <v>60</v>
      </c>
      <c r="D19" s="19" t="s">
        <v>61</v>
      </c>
      <c r="E19" s="20">
        <v>26347</v>
      </c>
      <c r="F19" s="20">
        <v>263.47</v>
      </c>
      <c r="G19" s="30">
        <v>0.64</v>
      </c>
      <c r="H19" s="50">
        <v>0.105</v>
      </c>
    </row>
    <row r="20" spans="1:8" ht="15">
      <c r="A20" s="17"/>
      <c r="B20" s="22"/>
      <c r="C20" s="19"/>
      <c r="D20" s="19"/>
      <c r="E20" s="20"/>
      <c r="F20" s="20"/>
      <c r="G20" s="30"/>
      <c r="H20" s="50"/>
    </row>
    <row r="21" spans="1:8" ht="15">
      <c r="A21" s="17"/>
      <c r="B21" s="18" t="s">
        <v>18</v>
      </c>
      <c r="C21" s="19"/>
      <c r="D21" s="19"/>
      <c r="E21" s="20"/>
      <c r="F21" s="20"/>
      <c r="G21" s="30"/>
      <c r="H21" s="50"/>
    </row>
    <row r="22" spans="1:8" ht="15">
      <c r="A22" s="17">
        <v>12</v>
      </c>
      <c r="B22" s="22" t="s">
        <v>116</v>
      </c>
      <c r="C22" s="19" t="s">
        <v>20</v>
      </c>
      <c r="D22" s="19" t="s">
        <v>117</v>
      </c>
      <c r="E22" s="20">
        <v>628</v>
      </c>
      <c r="F22" s="20">
        <v>3089.9933294</v>
      </c>
      <c r="G22" s="30">
        <v>7.51</v>
      </c>
      <c r="H22" s="50">
        <v>0.0435</v>
      </c>
    </row>
    <row r="23" spans="1:8" ht="15">
      <c r="A23" s="17">
        <v>13</v>
      </c>
      <c r="B23" s="22" t="s">
        <v>62</v>
      </c>
      <c r="C23" s="19" t="s">
        <v>20</v>
      </c>
      <c r="D23" s="19" t="s">
        <v>63</v>
      </c>
      <c r="E23" s="20">
        <v>500</v>
      </c>
      <c r="F23" s="20">
        <v>2460.2644375</v>
      </c>
      <c r="G23" s="30">
        <v>5.98</v>
      </c>
      <c r="H23" s="50">
        <v>0.0419</v>
      </c>
    </row>
    <row r="24" spans="1:8" ht="15">
      <c r="A24" s="17">
        <v>14</v>
      </c>
      <c r="B24" s="22" t="s">
        <v>64</v>
      </c>
      <c r="C24" s="19" t="s">
        <v>20</v>
      </c>
      <c r="D24" s="19" t="s">
        <v>65</v>
      </c>
      <c r="E24" s="20">
        <v>324</v>
      </c>
      <c r="F24" s="20">
        <v>1610.1110524</v>
      </c>
      <c r="G24" s="30">
        <v>3.91</v>
      </c>
      <c r="H24" s="50">
        <v>0.0395</v>
      </c>
    </row>
    <row r="25" spans="1:8" ht="15">
      <c r="A25" s="17">
        <v>15</v>
      </c>
      <c r="B25" s="22" t="s">
        <v>26</v>
      </c>
      <c r="C25" s="19" t="s">
        <v>20</v>
      </c>
      <c r="D25" s="19" t="s">
        <v>32</v>
      </c>
      <c r="E25" s="20">
        <v>213</v>
      </c>
      <c r="F25" s="20">
        <v>1059.194493</v>
      </c>
      <c r="G25" s="30">
        <v>2.58</v>
      </c>
      <c r="H25" s="50">
        <v>0.0455</v>
      </c>
    </row>
    <row r="26" spans="1:8" ht="15">
      <c r="A26" s="17">
        <v>16</v>
      </c>
      <c r="B26" s="22" t="s">
        <v>33</v>
      </c>
      <c r="C26" s="19" t="s">
        <v>20</v>
      </c>
      <c r="D26" s="19" t="s">
        <v>66</v>
      </c>
      <c r="E26" s="20">
        <v>162</v>
      </c>
      <c r="F26" s="20">
        <v>800.4868155</v>
      </c>
      <c r="G26" s="30">
        <v>1.95</v>
      </c>
      <c r="H26" s="50">
        <v>0.0495</v>
      </c>
    </row>
    <row r="27" spans="1:8" ht="15">
      <c r="A27" s="17">
        <v>18</v>
      </c>
      <c r="B27" s="22" t="s">
        <v>118</v>
      </c>
      <c r="C27" s="19" t="s">
        <v>20</v>
      </c>
      <c r="D27" s="19" t="s">
        <v>67</v>
      </c>
      <c r="E27" s="20">
        <v>162</v>
      </c>
      <c r="F27" s="20">
        <v>797.9467209</v>
      </c>
      <c r="G27" s="30">
        <v>1.94</v>
      </c>
      <c r="H27" s="50">
        <v>0.0416</v>
      </c>
    </row>
    <row r="28" spans="1:8" ht="15">
      <c r="A28" s="17">
        <v>17</v>
      </c>
      <c r="B28" s="22" t="s">
        <v>68</v>
      </c>
      <c r="C28" s="19" t="s">
        <v>20</v>
      </c>
      <c r="D28" s="19" t="s">
        <v>69</v>
      </c>
      <c r="E28" s="20">
        <v>162</v>
      </c>
      <c r="F28" s="20">
        <v>797.41048</v>
      </c>
      <c r="G28" s="30">
        <v>1.94</v>
      </c>
      <c r="H28" s="50">
        <v>0.0425</v>
      </c>
    </row>
    <row r="29" spans="1:8" ht="15">
      <c r="A29" s="17">
        <v>19</v>
      </c>
      <c r="B29" s="22" t="s">
        <v>33</v>
      </c>
      <c r="C29" s="19" t="s">
        <v>20</v>
      </c>
      <c r="D29" s="19" t="s">
        <v>34</v>
      </c>
      <c r="E29" s="20">
        <v>45</v>
      </c>
      <c r="F29" s="20">
        <v>223.2803813</v>
      </c>
      <c r="G29" s="30">
        <v>0.54</v>
      </c>
      <c r="H29" s="50">
        <v>0.0495</v>
      </c>
    </row>
    <row r="30" spans="1:8" ht="15">
      <c r="A30" s="17"/>
      <c r="B30" s="22"/>
      <c r="C30" s="19"/>
      <c r="D30" s="19"/>
      <c r="E30" s="20"/>
      <c r="F30" s="20"/>
      <c r="G30" s="30"/>
      <c r="H30" s="20"/>
    </row>
    <row r="31" spans="1:8" ht="15">
      <c r="A31" s="17"/>
      <c r="B31" s="18"/>
      <c r="C31" s="19"/>
      <c r="D31" s="19"/>
      <c r="E31" s="20"/>
      <c r="F31" s="20"/>
      <c r="G31" s="30"/>
      <c r="H31" s="20"/>
    </row>
    <row r="32" spans="1:8" ht="15">
      <c r="A32" s="33"/>
      <c r="B32" s="34" t="s">
        <v>35</v>
      </c>
      <c r="C32" s="35"/>
      <c r="D32" s="35"/>
      <c r="E32" s="36">
        <v>0</v>
      </c>
      <c r="F32" s="36">
        <v>36267.5908563</v>
      </c>
      <c r="G32" s="37">
        <v>88.16</v>
      </c>
      <c r="H32" s="36"/>
    </row>
    <row r="33" spans="1:8" ht="15">
      <c r="A33" s="12"/>
      <c r="B33" s="18" t="s">
        <v>36</v>
      </c>
      <c r="C33" s="13"/>
      <c r="D33" s="13"/>
      <c r="E33" s="14"/>
      <c r="F33" s="15"/>
      <c r="G33" s="16"/>
      <c r="H33" s="15"/>
    </row>
    <row r="34" spans="1:8" ht="15">
      <c r="A34" s="17"/>
      <c r="B34" s="22" t="s">
        <v>36</v>
      </c>
      <c r="C34" s="19"/>
      <c r="D34" s="19"/>
      <c r="E34" s="20"/>
      <c r="F34" s="20">
        <v>4697.9273114</v>
      </c>
      <c r="G34" s="30">
        <v>11.42</v>
      </c>
      <c r="H34" s="50">
        <v>0.0324</v>
      </c>
    </row>
    <row r="35" spans="1:8" ht="15">
      <c r="A35" s="33"/>
      <c r="B35" s="34" t="s">
        <v>35</v>
      </c>
      <c r="C35" s="35"/>
      <c r="D35" s="35"/>
      <c r="E35" s="42"/>
      <c r="F35" s="36">
        <v>4697.927</v>
      </c>
      <c r="G35" s="37">
        <v>11.42</v>
      </c>
      <c r="H35" s="36"/>
    </row>
    <row r="36" spans="1:8" ht="15">
      <c r="A36" s="24"/>
      <c r="B36" s="27" t="s">
        <v>37</v>
      </c>
      <c r="C36" s="25"/>
      <c r="D36" s="25"/>
      <c r="E36" s="26"/>
      <c r="F36" s="28"/>
      <c r="G36" s="29"/>
      <c r="H36" s="28"/>
    </row>
    <row r="37" spans="1:8" ht="15">
      <c r="A37" s="24"/>
      <c r="B37" s="27" t="s">
        <v>38</v>
      </c>
      <c r="C37" s="25"/>
      <c r="D37" s="25"/>
      <c r="E37" s="26"/>
      <c r="F37" s="20">
        <v>168.03148980000242</v>
      </c>
      <c r="G37" s="30">
        <v>0.420000000000007</v>
      </c>
      <c r="H37" s="20"/>
    </row>
    <row r="38" spans="1:8" ht="15">
      <c r="A38" s="33"/>
      <c r="B38" s="43" t="s">
        <v>35</v>
      </c>
      <c r="C38" s="35"/>
      <c r="D38" s="35"/>
      <c r="E38" s="42"/>
      <c r="F38" s="36">
        <v>168.03148980000242</v>
      </c>
      <c r="G38" s="37">
        <v>0.420000000000007</v>
      </c>
      <c r="H38" s="36"/>
    </row>
    <row r="39" spans="1:8" ht="15">
      <c r="A39" s="44"/>
      <c r="B39" s="46" t="s">
        <v>39</v>
      </c>
      <c r="C39" s="45"/>
      <c r="D39" s="45"/>
      <c r="E39" s="45"/>
      <c r="F39" s="31">
        <v>41133.55</v>
      </c>
      <c r="G39" s="32" t="s">
        <v>40</v>
      </c>
      <c r="H39" s="31"/>
    </row>
    <row r="42" ht="15">
      <c r="A42" t="s">
        <v>101</v>
      </c>
    </row>
    <row r="44" spans="1:7" ht="15" customHeight="1">
      <c r="A44" s="56" t="s">
        <v>113</v>
      </c>
      <c r="B44" s="54" t="s">
        <v>114</v>
      </c>
      <c r="C44" s="54"/>
      <c r="D44" s="54"/>
      <c r="E44" s="54"/>
      <c r="F44" s="54"/>
      <c r="G44" s="55"/>
    </row>
  </sheetData>
  <sheetProtection/>
  <mergeCells count="3">
    <mergeCell ref="A2:H2"/>
    <mergeCell ref="A3:H3"/>
    <mergeCell ref="B44:G44"/>
  </mergeCells>
  <conditionalFormatting sqref="C32:D32 C35:E38 F36 H36">
    <cfRule type="cellIs" priority="1" dxfId="30" operator="lessThan" stopIfTrue="1">
      <formula>0</formula>
    </cfRule>
  </conditionalFormatting>
  <conditionalFormatting sqref="G36">
    <cfRule type="cellIs" priority="2" dxfId="30"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2021-03-05T12:02:00Z</dcterms:modified>
  <cp:category/>
  <cp:version/>
  <cp:contentType/>
  <cp:contentStatus/>
</cp:coreProperties>
</file>